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Krycí list - Tableau 1 - Tablea" sheetId="1" r:id="rId4"/>
    <sheet name="Rekapitulace - Tableau 1 - Tabl" sheetId="2" r:id="rId5"/>
    <sheet name="Položky - Tableau 1 - Tableau 1" sheetId="3" r:id="rId6"/>
  </sheets>
</workbook>
</file>

<file path=xl/sharedStrings.xml><?xml version="1.0" encoding="utf-8"?>
<sst xmlns="http://schemas.openxmlformats.org/spreadsheetml/2006/main" uniqueCount="153">
  <si>
    <t>VÝKAZ VÝMĚR</t>
  </si>
  <si>
    <t>Rozpočet</t>
  </si>
  <si>
    <r>
      <rPr>
        <b val="1"/>
        <sz val="9"/>
        <color indexed="8"/>
        <rFont val="Arial"/>
      </rPr>
      <t>Projekt interieru</t>
    </r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</si>
  <si>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</si>
  <si>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</si>
  <si>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</si>
  <si>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</si>
  <si>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</si>
  <si>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</si>
  <si>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</si>
  <si>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</si>
  <si>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r>
      <rPr>
        <b val="1"/>
        <sz val="10"/>
        <color indexed="8"/>
        <rFont val="Arial"/>
      </rPr>
      <t>Masarykova univerzita Právnická fakulta Interiér kanceláří 1.PP</t>
    </r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</si>
  <si>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</si>
  <si>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</si>
  <si>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</si>
  <si>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</si>
  <si>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</si>
  <si>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</si>
  <si>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</si>
  <si>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</si>
  <si>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</si>
  <si>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</si>
  <si>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</si>
  <si>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</si>
  <si>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</si>
  <si>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r>
      <rPr>
        <sz val="10"/>
        <color indexed="8"/>
        <rFont val="Arial"/>
      </rPr>
      <t>Ztížené výrobní podmínky</t>
    </r>
  </si>
  <si>
    <t>Z</t>
  </si>
  <si>
    <t>PSV celkem</t>
  </si>
  <si>
    <r>
      <rPr>
        <sz val="10"/>
        <color indexed="8"/>
        <rFont val="Arial"/>
      </rPr>
      <t>Oborová přirážka</t>
    </r>
  </si>
  <si>
    <t>R</t>
  </si>
  <si>
    <t>M práce celkem</t>
  </si>
  <si>
    <r>
      <rPr>
        <sz val="10"/>
        <color indexed="8"/>
        <rFont val="Arial"/>
      </rPr>
      <t>Přesun stavebních kapacit</t>
    </r>
  </si>
  <si>
    <t>N</t>
  </si>
  <si>
    <t>M dodávky celkem</t>
  </si>
  <si>
    <r>
      <rPr>
        <sz val="10"/>
        <color indexed="8"/>
        <rFont val="Arial"/>
      </rPr>
      <t>Mimostaveništní doprava</t>
    </r>
  </si>
  <si>
    <t>ZRN celkem</t>
  </si>
  <si>
    <r>
      <rPr>
        <sz val="10"/>
        <color indexed="8"/>
        <rFont val="Arial"/>
      </rPr>
      <t>Zařízení staveniště</t>
    </r>
  </si>
  <si>
    <r>
      <rPr>
        <sz val="10"/>
        <color indexed="8"/>
        <rFont val="Arial"/>
      </rPr>
      <t>Provoz investora</t>
    </r>
  </si>
  <si>
    <t>HZS</t>
  </si>
  <si>
    <r>
      <rPr>
        <sz val="10"/>
        <color indexed="8"/>
        <rFont val="Arial"/>
      </rPr>
      <t>Kompletační činnost (IČD)</t>
    </r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</si>
  <si>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</si>
  <si>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</si>
  <si>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</si>
  <si>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</si>
  <si>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</si>
  <si>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</si>
  <si>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</si>
  <si>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</si>
  <si>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</si>
  <si>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</si>
  <si>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</si>
  <si>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</si>
  <si>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</si>
  <si>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</si>
  <si>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</si>
  <si>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</si>
  <si>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</si>
  <si>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</si>
  <si>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</si>
  <si>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r>
      <rPr>
        <b val="1"/>
        <sz val="10"/>
        <color indexed="8"/>
        <rFont val="Arial"/>
      </rPr>
      <t xml:space="preserve"> </t>
    </r>
    <r>
      <rPr>
        <b val="1"/>
        <sz val="10"/>
        <color indexed="8"/>
        <rFont val="Arial"/>
      </rPr>
      <t>Masarykova univerzita Právnická fakulta Interiér kanceláří 1.PP</t>
    </r>
  </si>
  <si>
    <t>Rozpočet :</t>
  </si>
  <si>
    <t>Objekt :</t>
  </si>
  <si>
    <t>Projekt interieru</t>
  </si>
  <si>
    <t>REKAPITULACE  STAVEBNÍCH  DÍLŮ</t>
  </si>
  <si>
    <t>Stavební díl</t>
  </si>
  <si>
    <t>HSV</t>
  </si>
  <si>
    <t>PSV</t>
  </si>
  <si>
    <t>Dodávka</t>
  </si>
  <si>
    <t>Montáž</t>
  </si>
  <si>
    <r>
      <rPr>
        <sz val="9"/>
        <color indexed="8"/>
        <rFont val="Arial"/>
      </rPr>
      <t>1-Sto</t>
    </r>
  </si>
  <si>
    <r>
      <rPr>
        <sz val="9"/>
        <color indexed="8"/>
        <rFont val="Arial"/>
      </rPr>
      <t>STOLY</t>
    </r>
  </si>
  <si>
    <r>
      <rPr>
        <sz val="9"/>
        <color indexed="8"/>
        <rFont val="Arial"/>
      </rPr>
      <t>2-Sez</t>
    </r>
  </si>
  <si>
    <r>
      <rPr>
        <sz val="9"/>
        <color indexed="8"/>
        <rFont val="Arial"/>
      </rPr>
      <t>SEZENÍ</t>
    </r>
  </si>
  <si>
    <r>
      <rPr>
        <sz val="9"/>
        <color indexed="8"/>
        <rFont val="Arial"/>
      </rPr>
      <t>3-Skř</t>
    </r>
  </si>
  <si>
    <r>
      <rPr>
        <sz val="9"/>
        <color indexed="8"/>
        <rFont val="Arial"/>
      </rPr>
      <t>SKŘÍNĚ A KONTEJNERY</t>
    </r>
  </si>
  <si>
    <r>
      <rPr>
        <sz val="9"/>
        <color indexed="8"/>
        <rFont val="Arial"/>
      </rPr>
      <t>4-Věš</t>
    </r>
  </si>
  <si>
    <r>
      <rPr>
        <sz val="9"/>
        <color indexed="8"/>
        <rFont val="Arial"/>
      </rPr>
      <t>REGÁLY, POLICE, VĚŠÁKY A DOPLŇKY</t>
    </r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</si>
  <si>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</si>
  <si>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</si>
  <si>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</si>
  <si>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</si>
  <si>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</si>
  <si>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</si>
  <si>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</si>
  <si>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</si>
  <si>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</si>
  <si>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</si>
  <si>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</si>
  <si>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</si>
  <si>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</si>
  <si>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</si>
  <si>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</si>
  <si>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Výkaz výměr</t>
  </si>
  <si>
    <t>Rozpočet:</t>
  </si>
  <si>
    <r>
      <rPr>
        <sz val="10"/>
        <color indexed="8"/>
        <rFont val="Arial"/>
      </rPr>
      <t>Projekt interieru</t>
    </r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</si>
  <si>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</si>
  <si>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</si>
  <si>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</si>
  <si>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</si>
  <si>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</si>
  <si>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</si>
  <si>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</si>
  <si>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</si>
  <si>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1-Sto</t>
  </si>
  <si>
    <t>STOLY</t>
  </si>
  <si>
    <t>S1</t>
  </si>
  <si>
    <t>Stůl pracovní, kovová podnož RAL 9006, 1600/800/750mm + 1ks PC držák + 2ks kabelová průchodka</t>
  </si>
  <si>
    <t>ks</t>
  </si>
  <si>
    <t>S2</t>
  </si>
  <si>
    <t>Stůl pracovní, kovová podnož RAL 9006, 1800/800/750mm + 1ks PC držák + 2ks kabelová průchodka</t>
  </si>
  <si>
    <t>S3</t>
  </si>
  <si>
    <t>Stolová sestava, tvar L, kovová podnož RAL 9006, 1800/2000/750mm + 1ks PC držák + 2ks kabelová průchodka</t>
  </si>
  <si>
    <t>S4</t>
  </si>
  <si>
    <t>Stůl jednací, kovová podnož RAL 9006, 1400/800/750mm</t>
  </si>
  <si>
    <t>S5</t>
  </si>
  <si>
    <t>Stůl odkládací, kovová podnož RAL 9006, 1200/600/750mm + 1ks PC držák + 2ks kabelová průchodka</t>
  </si>
  <si>
    <t>Celkem za</t>
  </si>
  <si>
    <r>
      <rPr>
        <b val="1"/>
        <i val="1"/>
        <sz val="10"/>
        <color indexed="8"/>
        <rFont val="Arial"/>
      </rPr>
      <t xml:space="preserve">1-Sto </t>
    </r>
    <r>
      <rPr>
        <b val="1"/>
        <i val="1"/>
        <sz val="10"/>
        <color indexed="8"/>
        <rFont val="Arial"/>
      </rPr>
      <t>STOLY</t>
    </r>
  </si>
  <si>
    <t>2-Sez</t>
  </si>
  <si>
    <t>SEZENÍ</t>
  </si>
  <si>
    <t>Z1</t>
  </si>
  <si>
    <t>Židle  kancelářská s područkami, s čalouněným sedákem a opěrákem, korpus bílý plast, AL kříž leštěný, synchronní mechanika, kolečka na tvrdou podlahu, barva červená</t>
  </si>
  <si>
    <t>Z2</t>
  </si>
  <si>
    <t>Židle konferenční s čalouněným sedákem a opěrákem, ocelový rám RAL 9006, barva červená</t>
  </si>
  <si>
    <r>
      <rPr>
        <b val="1"/>
        <i val="1"/>
        <sz val="10"/>
        <color indexed="8"/>
        <rFont val="Arial"/>
      </rPr>
      <t xml:space="preserve">2-Sez </t>
    </r>
    <r>
      <rPr>
        <b val="1"/>
        <i val="1"/>
        <sz val="10"/>
        <color indexed="8"/>
        <rFont val="Arial"/>
      </rPr>
      <t>SEZENÍ</t>
    </r>
  </si>
  <si>
    <t>3-Skř</t>
  </si>
  <si>
    <t>SKŘÍNĚ A KONTEJNERY</t>
  </si>
  <si>
    <t>C1</t>
  </si>
  <si>
    <t>Skříň šatní s dvířky 800/400/1850mm</t>
  </si>
  <si>
    <t>C2</t>
  </si>
  <si>
    <t>Skříň policová s dvířky 800/400/1850mm</t>
  </si>
  <si>
    <t>C3</t>
  </si>
  <si>
    <t>Skříň policová s dvířky a otevřenou policí 800/400/1850mm</t>
  </si>
  <si>
    <t>C4</t>
  </si>
  <si>
    <t>Skříňový nástavec s dvířky 800/400/700mm</t>
  </si>
  <si>
    <t>C5</t>
  </si>
  <si>
    <t>Skříňková sestava s dvířky a otevřenou policí, 400/800/1150mm</t>
  </si>
  <si>
    <t>C6</t>
  </si>
  <si>
    <t>Skříňka nízká s dvířky 800/500/750mm</t>
  </si>
  <si>
    <t>C7</t>
  </si>
  <si>
    <t>Skříňka nízká s dvířky 800/600/750mm</t>
  </si>
  <si>
    <t>C8</t>
  </si>
  <si>
    <t>Vestavěná skříň policová s dvířky, 1500/600/3180mm</t>
  </si>
  <si>
    <t>C9</t>
  </si>
  <si>
    <t>Vestavěné police v nice, 5ks, 850/450/36mm</t>
  </si>
  <si>
    <t>K1</t>
  </si>
  <si>
    <t>Zásuvkový kontejner mobilní 420/550/600mm</t>
  </si>
  <si>
    <r>
      <rPr>
        <b val="1"/>
        <i val="1"/>
        <sz val="10"/>
        <color indexed="8"/>
        <rFont val="Arial"/>
      </rPr>
      <t xml:space="preserve">3-Skř </t>
    </r>
    <r>
      <rPr>
        <b val="1"/>
        <i val="1"/>
        <sz val="10"/>
        <color indexed="8"/>
        <rFont val="Arial"/>
      </rPr>
      <t>SKŘÍNĚ A KONTEJNERY</t>
    </r>
  </si>
  <si>
    <t>4-Věš</t>
  </si>
  <si>
    <t>REGÁLY, POLICE, VĚŠÁKY A DOPLŇKY</t>
  </si>
  <si>
    <t>V1</t>
  </si>
  <si>
    <t>Věšák stojanový</t>
  </si>
  <si>
    <r>
      <rPr>
        <b val="1"/>
        <i val="1"/>
        <sz val="10"/>
        <color indexed="8"/>
        <rFont val="Arial"/>
      </rPr>
      <t xml:space="preserve">4-Věš </t>
    </r>
    <r>
      <rPr>
        <b val="1"/>
        <i val="1"/>
        <sz val="10"/>
        <color indexed="8"/>
        <rFont val="Arial"/>
      </rPr>
      <t>REGÁLY, POLICE, VĚŠÁKY A DOPLŇKY</t>
    </r>
  </si>
</sst>
</file>

<file path=xl/styles.xml><?xml version="1.0" encoding="utf-8"?>
<styleSheet xmlns="http://schemas.openxmlformats.org/spreadsheetml/2006/main">
  <numFmts count="4">
    <numFmt numFmtId="0" formatCode="General"/>
    <numFmt numFmtId="59" formatCode="dd/mm/yy"/>
    <numFmt numFmtId="60" formatCode="0.0"/>
    <numFmt numFmtId="61" formatCode="#,##0\ &quot;Kč&quot;"/>
  </numFmts>
  <fonts count="20">
    <font>
      <sz val="10"/>
      <color indexed="8"/>
      <name val="Helvetica"/>
    </font>
    <font>
      <sz val="9"/>
      <color indexed="8"/>
      <name val="Lucida Grande"/>
    </font>
    <font>
      <sz val="10"/>
      <color indexed="8"/>
      <name val="Lucida Grande"/>
    </font>
    <font>
      <sz val="11"/>
      <color indexed="8"/>
      <name val="Helvetica Neue"/>
    </font>
    <font>
      <sz val="10"/>
      <color indexed="8"/>
      <name val="Arial"/>
    </font>
    <font>
      <b val="1"/>
      <sz val="12"/>
      <color indexed="8"/>
      <name val="Helvetica Neue"/>
    </font>
    <font>
      <b val="1"/>
      <sz val="14"/>
      <color indexed="8"/>
      <name val="Arial"/>
    </font>
    <font>
      <b val="1"/>
      <sz val="10"/>
      <color indexed="8"/>
      <name val="Arial"/>
    </font>
    <font>
      <sz val="9"/>
      <color indexed="8"/>
      <name val="Arial"/>
    </font>
    <font>
      <b val="1"/>
      <sz val="9"/>
      <color indexed="8"/>
      <name val="Arial"/>
    </font>
    <font>
      <b val="1"/>
      <sz val="12"/>
      <color indexed="8"/>
      <name val="Arial"/>
    </font>
    <font>
      <b val="1"/>
      <sz val="12"/>
      <color indexed="8"/>
      <name val="Lucida Grande"/>
    </font>
    <font>
      <sz val="8"/>
      <color indexed="8"/>
      <name val="Lucida Grande"/>
    </font>
    <font>
      <b val="1"/>
      <sz val="10"/>
      <color indexed="8"/>
      <name val="Lucida Grande"/>
    </font>
    <font>
      <b val="1"/>
      <u val="single"/>
      <sz val="12"/>
      <color indexed="8"/>
      <name val="Arial"/>
    </font>
    <font>
      <b val="1"/>
      <u val="single"/>
      <sz val="10"/>
      <color indexed="8"/>
      <name val="Arial"/>
    </font>
    <font>
      <u val="single"/>
      <sz val="10"/>
      <color indexed="8"/>
      <name val="Arial"/>
    </font>
    <font>
      <sz val="10"/>
      <color indexed="9"/>
      <name val="Lucida Grande"/>
    </font>
    <font>
      <sz val="8"/>
      <color indexed="8"/>
      <name val="Arial"/>
    </font>
    <font>
      <b val="1"/>
      <i val="1"/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</fills>
  <borders count="10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>
        <color indexed="11"/>
      </right>
      <top style="medium">
        <color indexed="8"/>
      </top>
      <bottom style="thin">
        <color indexed="8"/>
      </bottom>
      <diagonal/>
    </border>
    <border>
      <left>
        <color indexed="11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>
        <color indexed="11"/>
      </right>
      <top style="medium">
        <color indexed="8"/>
      </top>
      <bottom style="thin">
        <color indexed="8"/>
      </bottom>
      <diagonal/>
    </border>
    <border>
      <left>
        <color indexed="11"/>
      </left>
      <right>
        <color indexed="11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>
        <color indexed="11"/>
      </right>
      <top style="thin">
        <color indexed="8"/>
      </top>
      <bottom style="thin">
        <color indexed="8"/>
      </bottom>
      <diagonal/>
    </border>
    <border>
      <left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>
        <color indexed="11"/>
      </right>
      <top style="thin">
        <color indexed="8"/>
      </top>
      <bottom style="thin">
        <color indexed="8"/>
      </bottom>
      <diagonal/>
    </border>
    <border>
      <left>
        <color indexed="11"/>
      </left>
      <right>
        <color indexed="11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>
        <color indexed="11"/>
      </right>
      <top style="medium">
        <color indexed="8"/>
      </top>
      <bottom style="medium">
        <color indexed="8"/>
      </bottom>
      <diagonal/>
    </border>
    <border>
      <left>
        <color indexed="11"/>
      </left>
      <right>
        <color indexed="11"/>
      </right>
      <top style="medium">
        <color indexed="8"/>
      </top>
      <bottom style="medium">
        <color indexed="8"/>
      </bottom>
      <diagonal/>
    </border>
    <border>
      <left>
        <color indexed="1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>
        <color indexed="11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>
        <color indexed="11"/>
      </right>
      <top style="thin">
        <color indexed="8"/>
      </top>
      <bottom style="medium">
        <color indexed="8"/>
      </bottom>
      <diagonal/>
    </border>
    <border>
      <left>
        <color indexed="11"/>
      </left>
      <right>
        <color indexed="11"/>
      </right>
      <top style="thin">
        <color indexed="8"/>
      </top>
      <bottom style="medium">
        <color indexed="8"/>
      </bottom>
      <diagonal/>
    </border>
    <border>
      <left>
        <color indexed="11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>
        <color indexed="11"/>
      </right>
      <top style="thin">
        <color indexed="8"/>
      </top>
      <bottom style="medium">
        <color indexed="8"/>
      </bottom>
      <diagonal/>
    </border>
    <border>
      <left>
        <color indexed="11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>
        <color indexed="11"/>
      </bottom>
      <diagonal/>
    </border>
    <border>
      <left style="thin">
        <color indexed="11"/>
      </left>
      <right style="thin">
        <color indexed="8"/>
      </right>
      <top>
        <color indexed="11"/>
      </top>
      <bottom>
        <color indexed="11"/>
      </bottom>
      <diagonal/>
    </border>
    <border>
      <left style="thin">
        <color indexed="11"/>
      </left>
      <right style="thin">
        <color indexed="10"/>
      </right>
      <top>
        <color indexed="11"/>
      </top>
      <bottom>
        <color indexed="11"/>
      </bottom>
      <diagonal/>
    </border>
    <border>
      <left style="thin">
        <color indexed="11"/>
      </left>
      <right style="medium">
        <color indexed="8"/>
      </right>
      <top>
        <color indexed="11"/>
      </top>
      <bottom>
        <color indexed="1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>
        <color indexed="11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0"/>
      </right>
      <top>
        <color indexed="11"/>
      </top>
      <bottom style="thin">
        <color indexed="11"/>
      </bottom>
      <diagonal/>
    </border>
    <border>
      <left style="thin">
        <color indexed="10"/>
      </left>
      <right>
        <color indexed="11"/>
      </right>
      <top style="thin">
        <color indexed="10"/>
      </top>
      <bottom>
        <color indexed="11"/>
      </bottom>
      <diagonal/>
    </border>
    <border>
      <left>
        <color indexed="11"/>
      </left>
      <right>
        <color indexed="11"/>
      </right>
      <top style="thin">
        <color indexed="10"/>
      </top>
      <bottom>
        <color indexed="11"/>
      </bottom>
      <diagonal/>
    </border>
    <border>
      <left>
        <color indexed="11"/>
      </left>
      <right style="thin">
        <color indexed="10"/>
      </right>
      <top style="thin">
        <color indexed="10"/>
      </top>
      <bottom>
        <color indexed="11"/>
      </bottom>
      <diagonal/>
    </border>
    <border>
      <left style="thin">
        <color indexed="10"/>
      </left>
      <right>
        <color indexed="11"/>
      </right>
      <top>
        <color indexed="11"/>
      </top>
      <bottom style="thin">
        <color indexed="8"/>
      </bottom>
      <diagonal/>
    </border>
    <border>
      <left>
        <color indexed="11"/>
      </left>
      <right>
        <color indexed="11"/>
      </right>
      <top>
        <color indexed="11"/>
      </top>
      <bottom style="thin">
        <color indexed="8"/>
      </bottom>
      <diagonal/>
    </border>
    <border>
      <left>
        <color indexed="11"/>
      </left>
      <right>
        <color indexed="11"/>
      </right>
      <top>
        <color indexed="11"/>
      </top>
      <bottom>
        <color indexed="11"/>
      </bottom>
      <diagonal/>
    </border>
    <border>
      <left>
        <color indexed="11"/>
      </left>
      <right style="thin">
        <color indexed="10"/>
      </right>
      <top>
        <color indexed="11"/>
      </top>
      <bottom>
        <color indexed="11"/>
      </bottom>
      <diagonal/>
    </border>
    <border>
      <left style="thin">
        <color indexed="8"/>
      </left>
      <right>
        <color indexed="11"/>
      </right>
      <top style="thin">
        <color indexed="8"/>
      </top>
      <bottom>
        <color indexed="11"/>
      </bottom>
      <diagonal/>
    </border>
    <border>
      <left>
        <color indexed="11"/>
      </left>
      <right style="thin">
        <color indexed="8"/>
      </right>
      <top style="thin">
        <color indexed="8"/>
      </top>
      <bottom>
        <color indexed="11"/>
      </bottom>
      <diagonal/>
    </border>
    <border>
      <left>
        <color indexed="11"/>
      </left>
      <right>
        <color indexed="11"/>
      </right>
      <top style="thin">
        <color indexed="8"/>
      </top>
      <bottom>
        <color indexed="11"/>
      </bottom>
      <diagonal/>
    </border>
    <border>
      <left style="thin">
        <color indexed="8"/>
      </left>
      <right>
        <color indexed="11"/>
      </right>
      <top>
        <color indexed="11"/>
      </top>
      <bottom>
        <color indexed="11"/>
      </bottom>
      <diagonal/>
    </border>
    <border>
      <left style="thin">
        <color indexed="8"/>
      </left>
      <right>
        <color indexed="11"/>
      </right>
      <top>
        <color indexed="11"/>
      </top>
      <bottom style="thin">
        <color indexed="8"/>
      </bottom>
      <diagonal/>
    </border>
    <border>
      <left>
        <color indexed="11"/>
      </left>
      <right style="thin">
        <color indexed="8"/>
      </right>
      <top>
        <color indexed="11"/>
      </top>
      <bottom style="thin">
        <color indexed="8"/>
      </bottom>
      <diagonal/>
    </border>
    <border>
      <left style="thin">
        <color indexed="10"/>
      </left>
      <right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>
        <color indexed="11"/>
      </right>
      <top style="thin">
        <color indexed="8"/>
      </top>
      <bottom>
        <color indexed="11"/>
      </bottom>
      <diagonal/>
    </border>
    <border>
      <left style="thin">
        <color indexed="10"/>
      </left>
      <right>
        <color indexed="11"/>
      </right>
      <top>
        <color indexed="11"/>
      </top>
      <bottom>
        <color indexed="11"/>
      </bottom>
      <diagonal/>
    </border>
    <border>
      <left style="thin">
        <color indexed="10"/>
      </left>
      <right>
        <color indexed="11"/>
      </right>
      <top>
        <color indexed="11"/>
      </top>
      <bottom style="thin">
        <color indexed="10"/>
      </bottom>
      <diagonal/>
    </border>
    <border>
      <left>
        <color indexed="11"/>
      </left>
      <right>
        <color indexed="11"/>
      </right>
      <top>
        <color indexed="11"/>
      </top>
      <bottom style="thin">
        <color indexed="10"/>
      </bottom>
      <diagonal/>
    </border>
    <border>
      <left>
        <color indexed="11"/>
      </left>
      <right style="thin">
        <color indexed="10"/>
      </right>
      <top>
        <color indexed="11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54">
    <xf numFmtId="0" fontId="0" applyNumberFormat="0" applyFont="1" applyFill="0" applyBorder="0" applyAlignment="1" applyProtection="0">
      <alignment vertical="top" wrapText="1"/>
    </xf>
    <xf numFmtId="0" fontId="3" applyNumberFormat="1" applyFont="1" applyFill="0" applyBorder="0" applyAlignment="1" applyProtection="0">
      <alignment vertical="top"/>
    </xf>
    <xf numFmtId="49" fontId="6" fillId="2" borderId="1" applyNumberFormat="1" applyFont="1" applyFill="1" applyBorder="1" applyAlignment="1" applyProtection="0">
      <alignment horizontal="center" vertical="top"/>
    </xf>
    <xf numFmtId="0" fontId="3" borderId="1" applyNumberFormat="1" applyFont="1" applyFill="0" applyBorder="1" applyAlignment="1" applyProtection="0">
      <alignment vertical="bottom"/>
    </xf>
    <xf numFmtId="0" fontId="2" fillId="2" borderId="2" applyNumberFormat="1" applyFont="1" applyFill="1" applyBorder="1" applyAlignment="1" applyProtection="0">
      <alignment vertical="bottom"/>
    </xf>
    <xf numFmtId="49" fontId="7" fillId="3" borderId="3" applyNumberFormat="1" applyFont="1" applyFill="1" applyBorder="1" applyAlignment="1" applyProtection="0">
      <alignment horizontal="left" vertical="bottom"/>
    </xf>
    <xf numFmtId="0" fontId="8" fillId="3" borderId="4" applyNumberFormat="1" applyFont="1" applyFill="1" applyBorder="1" applyAlignment="1" applyProtection="0">
      <alignment horizontal="center" vertical="bottom"/>
    </xf>
    <xf numFmtId="49" fontId="9" fillId="3" borderId="5" applyNumberFormat="1" applyFont="1" applyFill="1" applyBorder="1" applyAlignment="1" applyProtection="0">
      <alignment horizontal="left" vertical="bottom"/>
    </xf>
    <xf numFmtId="49" fontId="9" fillId="3" borderId="6" applyNumberFormat="1" applyFont="1" applyFill="1" applyBorder="1" applyAlignment="1" applyProtection="0">
      <alignment horizontal="left" vertical="bottom"/>
    </xf>
    <xf numFmtId="49" fontId="8" fillId="3" borderId="4" applyNumberFormat="1" applyFont="1" applyFill="1" applyBorder="1" applyAlignment="1" applyProtection="0">
      <alignment horizontal="center" vertical="bottom"/>
    </xf>
    <xf numFmtId="49" fontId="8" fillId="2" borderId="7" applyNumberFormat="1" applyFont="1" applyFill="1" applyBorder="1" applyAlignment="1" applyProtection="0">
      <alignment vertical="bottom"/>
    </xf>
    <xf numFmtId="49" fontId="8" fillId="2" borderId="8" applyNumberFormat="1" applyFont="1" applyFill="1" applyBorder="1" applyAlignment="1" applyProtection="0">
      <alignment horizontal="left" vertical="bottom"/>
    </xf>
    <xf numFmtId="0" fontId="2" fillId="2" borderId="9" applyNumberFormat="1" applyFont="1" applyFill="1" applyBorder="1" applyAlignment="1" applyProtection="0">
      <alignment vertical="bottom"/>
    </xf>
    <xf numFmtId="0" fontId="4" fillId="2" borderId="10" applyNumberFormat="1" applyFont="1" applyFill="1" applyBorder="1" applyAlignment="1" applyProtection="0">
      <alignment vertical="bottom"/>
    </xf>
    <xf numFmtId="0" fontId="8" fillId="2" borderId="11" applyNumberFormat="1" applyFont="1" applyFill="1" applyBorder="1" applyAlignment="1" applyProtection="0">
      <alignment vertical="bottom"/>
    </xf>
    <xf numFmtId="49" fontId="8" fillId="2" borderId="12" applyNumberFormat="1" applyFont="1" applyFill="1" applyBorder="1" applyAlignment="1" applyProtection="0">
      <alignment vertical="bottom"/>
    </xf>
    <xf numFmtId="49" fontId="8" fillId="2" borderId="13" applyNumberFormat="1" applyFont="1" applyFill="1" applyBorder="1" applyAlignment="1" applyProtection="0">
      <alignment vertical="bottom"/>
    </xf>
    <xf numFmtId="49" fontId="8" fillId="2" borderId="11" applyNumberFormat="1" applyFont="1" applyFill="1" applyBorder="1" applyAlignment="1" applyProtection="0">
      <alignment vertical="bottom"/>
    </xf>
    <xf numFmtId="0" fontId="8" fillId="2" borderId="14" applyNumberFormat="1" applyFont="1" applyFill="1" applyBorder="1" applyAlignment="1" applyProtection="0">
      <alignment vertical="bottom"/>
    </xf>
    <xf numFmtId="0" fontId="8" fillId="2" borderId="15" applyNumberFormat="1" applyFont="1" applyFill="1" applyBorder="1" applyAlignment="1" applyProtection="0">
      <alignment horizontal="left" vertical="bottom"/>
    </xf>
    <xf numFmtId="49" fontId="7" fillId="2" borderId="10" applyNumberFormat="1" applyFont="1" applyFill="1" applyBorder="1" applyAlignment="1" applyProtection="0">
      <alignment vertical="bottom"/>
    </xf>
    <xf numFmtId="49" fontId="8" fillId="2" borderId="14" applyNumberFormat="1" applyFont="1" applyFill="1" applyBorder="1" applyAlignment="1" applyProtection="0">
      <alignment vertical="bottom"/>
    </xf>
    <xf numFmtId="49" fontId="8" fillId="2" borderId="15" applyNumberFormat="1" applyFont="1" applyFill="1" applyBorder="1" applyAlignment="1" applyProtection="0">
      <alignment horizontal="left" vertical="bottom"/>
    </xf>
    <xf numFmtId="49" fontId="7" fillId="3" borderId="16" applyNumberFormat="1" applyFont="1" applyFill="1" applyBorder="1" applyAlignment="1" applyProtection="0">
      <alignment vertical="bottom"/>
    </xf>
    <xf numFmtId="49" fontId="4" fillId="3" borderId="17" applyNumberFormat="1" applyFont="1" applyFill="1" applyBorder="1" applyAlignment="1" applyProtection="0">
      <alignment vertical="bottom"/>
    </xf>
    <xf numFmtId="49" fontId="7" fillId="3" borderId="18" applyNumberFormat="1" applyFont="1" applyFill="1" applyBorder="1" applyAlignment="1" applyProtection="0">
      <alignment vertical="bottom"/>
    </xf>
    <xf numFmtId="49" fontId="4" fillId="3" borderId="19" applyNumberFormat="1" applyFont="1" applyFill="1" applyBorder="1" applyAlignment="1" applyProtection="0">
      <alignment vertical="bottom"/>
    </xf>
    <xf numFmtId="3" fontId="8" fillId="2" borderId="15" applyNumberFormat="1" applyFont="1" applyFill="1" applyBorder="1" applyAlignment="1" applyProtection="0">
      <alignment horizontal="left" vertical="bottom"/>
    </xf>
    <xf numFmtId="49" fontId="7" fillId="3" borderId="18" applyNumberFormat="1" applyFont="1" applyFill="1" applyBorder="1" applyAlignment="1" applyProtection="0">
      <alignment vertical="bottom" wrapText="1"/>
    </xf>
    <xf numFmtId="0" fontId="3" borderId="19" applyNumberFormat="1" applyFont="1" applyFill="0" applyBorder="1" applyAlignment="1" applyProtection="0">
      <alignment vertical="bottom"/>
    </xf>
    <xf numFmtId="0" fontId="3" borderId="17" applyNumberFormat="1" applyFont="1" applyFill="0" applyBorder="1" applyAlignment="1" applyProtection="0">
      <alignment vertical="bottom"/>
    </xf>
    <xf numFmtId="49" fontId="8" fillId="2" borderId="14" applyNumberFormat="1" applyFont="1" applyFill="1" applyBorder="1" applyAlignment="1" applyProtection="0">
      <alignment horizontal="left" vertical="bottom"/>
    </xf>
    <xf numFmtId="49" fontId="8" fillId="2" borderId="20" applyNumberFormat="1" applyFont="1" applyFill="1" applyBorder="1" applyAlignment="1" applyProtection="0">
      <alignment vertical="bottom"/>
    </xf>
    <xf numFmtId="0" fontId="8" fillId="2" borderId="14" applyNumberFormat="1" applyFont="1" applyFill="1" applyBorder="1" applyAlignment="1" applyProtection="0">
      <alignment horizontal="left" vertical="bottom"/>
    </xf>
    <xf numFmtId="0" fontId="3" borderId="14" applyNumberFormat="1" applyFont="1" applyFill="0" applyBorder="1" applyAlignment="1" applyProtection="0">
      <alignment vertical="bottom"/>
    </xf>
    <xf numFmtId="0" fontId="8" fillId="2" borderId="15" applyNumberFormat="1" applyFont="1" applyFill="1" applyBorder="1" applyAlignment="1" applyProtection="0">
      <alignment vertical="bottom"/>
    </xf>
    <xf numFmtId="49" fontId="8" fillId="2" borderId="10" applyNumberFormat="1" applyFont="1" applyFill="1" applyBorder="1" applyAlignment="1" applyProtection="0">
      <alignment vertical="bottom"/>
    </xf>
    <xf numFmtId="0" fontId="8" fillId="2" borderId="14" applyNumberFormat="1" applyFont="1" applyFill="1" applyBorder="1" applyAlignment="1" applyProtection="0">
      <alignment horizontal="center" vertical="bottom"/>
    </xf>
    <xf numFmtId="49" fontId="6" fillId="2" borderId="21" applyNumberFormat="1" applyFont="1" applyFill="1" applyBorder="1" applyAlignment="1" applyProtection="0">
      <alignment horizontal="center" vertical="center"/>
    </xf>
    <xf numFmtId="0" fontId="3" borderId="22" applyNumberFormat="1" applyFont="1" applyFill="0" applyBorder="1" applyAlignment="1" applyProtection="0">
      <alignment vertical="bottom"/>
    </xf>
    <xf numFmtId="0" fontId="3" borderId="23" applyNumberFormat="1" applyFont="1" applyFill="0" applyBorder="1" applyAlignment="1" applyProtection="0">
      <alignment vertical="bottom"/>
    </xf>
    <xf numFmtId="49" fontId="7" fillId="3" borderId="24" applyNumberFormat="1" applyFont="1" applyFill="1" applyBorder="1" applyAlignment="1" applyProtection="0">
      <alignment horizontal="left" vertical="bottom"/>
    </xf>
    <xf numFmtId="0" fontId="4" fillId="3" borderId="25" applyNumberFormat="1" applyFont="1" applyFill="1" applyBorder="1" applyAlignment="1" applyProtection="0">
      <alignment horizontal="left" vertical="bottom"/>
    </xf>
    <xf numFmtId="0" fontId="4" fillId="3" borderId="26" applyNumberFormat="1" applyFont="1" applyFill="1" applyBorder="1" applyAlignment="1" applyProtection="0">
      <alignment horizontal="center" vertical="bottom"/>
    </xf>
    <xf numFmtId="49" fontId="7" fillId="3" borderId="24" applyNumberFormat="1" applyFont="1" applyFill="1" applyBorder="1" applyAlignment="1" applyProtection="0">
      <alignment horizontal="center" vertical="bottom"/>
    </xf>
    <xf numFmtId="0" fontId="3" borderId="25" applyNumberFormat="1" applyFont="1" applyFill="0" applyBorder="1" applyAlignment="1" applyProtection="0">
      <alignment vertical="bottom"/>
    </xf>
    <xf numFmtId="0" fontId="3" borderId="26" applyNumberFormat="1" applyFont="1" applyFill="0" applyBorder="1" applyAlignment="1" applyProtection="0">
      <alignment vertical="bottom"/>
    </xf>
    <xf numFmtId="0" fontId="4" fillId="2" borderId="27" applyNumberFormat="1" applyFont="1" applyFill="1" applyBorder="1" applyAlignment="1" applyProtection="0">
      <alignment vertical="bottom"/>
    </xf>
    <xf numFmtId="49" fontId="4" fillId="2" borderId="7" applyNumberFormat="1" applyFont="1" applyFill="1" applyBorder="1" applyAlignment="1" applyProtection="0">
      <alignment vertical="bottom"/>
    </xf>
    <xf numFmtId="3" fontId="4" fillId="2" borderId="8" applyNumberFormat="1" applyFont="1" applyFill="1" applyBorder="1" applyAlignment="1" applyProtection="0">
      <alignment vertical="bottom"/>
    </xf>
    <xf numFmtId="49" fontId="4" fillId="2" borderId="28" applyNumberFormat="1" applyFont="1" applyFill="1" applyBorder="1" applyAlignment="1" applyProtection="0">
      <alignment vertical="bottom"/>
    </xf>
    <xf numFmtId="3" fontId="4" fillId="2" borderId="29" applyNumberFormat="1" applyFont="1" applyFill="1" applyBorder="1" applyAlignment="1" applyProtection="0">
      <alignment vertical="bottom"/>
    </xf>
    <xf numFmtId="0" fontId="4" fillId="2" borderId="30" applyNumberFormat="1" applyFont="1" applyFill="1" applyBorder="1" applyAlignment="1" applyProtection="0">
      <alignment vertical="bottom"/>
    </xf>
    <xf numFmtId="49" fontId="4" fillId="2" borderId="31" applyNumberFormat="1" applyFont="1" applyFill="1" applyBorder="1" applyAlignment="1" applyProtection="0">
      <alignment vertical="bottom"/>
    </xf>
    <xf numFmtId="49" fontId="4" fillId="2" borderId="14" applyNumberFormat="1" applyFont="1" applyFill="1" applyBorder="1" applyAlignment="1" applyProtection="0">
      <alignment vertical="bottom"/>
    </xf>
    <xf numFmtId="3" fontId="4" fillId="2" borderId="15" applyNumberFormat="1" applyFont="1" applyFill="1" applyBorder="1" applyAlignment="1" applyProtection="0">
      <alignment vertical="bottom"/>
    </xf>
    <xf numFmtId="49" fontId="4" fillId="2" borderId="10" applyNumberFormat="1" applyFont="1" applyFill="1" applyBorder="1" applyAlignment="1" applyProtection="0">
      <alignment vertical="bottom"/>
    </xf>
    <xf numFmtId="3" fontId="4" fillId="2" borderId="13" applyNumberFormat="1" applyFont="1" applyFill="1" applyBorder="1" applyAlignment="1" applyProtection="0">
      <alignment vertical="bottom"/>
    </xf>
    <xf numFmtId="0" fontId="4" fillId="2" borderId="11" applyNumberFormat="1" applyFont="1" applyFill="1" applyBorder="1" applyAlignment="1" applyProtection="0">
      <alignment vertical="bottom"/>
    </xf>
    <xf numFmtId="49" fontId="4" fillId="2" borderId="32" applyNumberFormat="1" applyFont="1" applyFill="1" applyBorder="1" applyAlignment="1" applyProtection="0">
      <alignment vertical="bottom"/>
    </xf>
    <xf numFmtId="49" fontId="4" fillId="2" borderId="33" applyNumberFormat="1" applyFont="1" applyFill="1" applyBorder="1" applyAlignment="1" applyProtection="0">
      <alignment horizontal="center" vertical="bottom"/>
    </xf>
    <xf numFmtId="0" fontId="3" borderId="34" applyNumberFormat="1" applyFont="1" applyFill="0" applyBorder="1" applyAlignment="1" applyProtection="0">
      <alignment vertical="bottom"/>
    </xf>
    <xf numFmtId="3" fontId="4" fillId="2" borderId="23" applyNumberFormat="1" applyFont="1" applyFill="1" applyBorder="1" applyAlignment="1" applyProtection="0">
      <alignment vertical="bottom"/>
    </xf>
    <xf numFmtId="49" fontId="4" fillId="2" borderId="33" applyNumberFormat="1" applyFont="1" applyFill="1" applyBorder="1" applyAlignment="1" applyProtection="0">
      <alignment vertical="bottom"/>
    </xf>
    <xf numFmtId="3" fontId="4" fillId="2" borderId="35" applyNumberFormat="1" applyFont="1" applyFill="1" applyBorder="1" applyAlignment="1" applyProtection="0">
      <alignment vertical="bottom"/>
    </xf>
    <xf numFmtId="0" fontId="4" fillId="2" borderId="34" applyNumberFormat="1" applyFont="1" applyFill="1" applyBorder="1" applyAlignment="1" applyProtection="0">
      <alignment vertical="bottom"/>
    </xf>
    <xf numFmtId="49" fontId="7" fillId="3" borderId="3" applyNumberFormat="1" applyFont="1" applyFill="1" applyBorder="1" applyAlignment="1" applyProtection="0">
      <alignment vertical="bottom"/>
    </xf>
    <xf numFmtId="0" fontId="7" fillId="3" borderId="6" applyNumberFormat="1" applyFont="1" applyFill="1" applyBorder="1" applyAlignment="1" applyProtection="0">
      <alignment vertical="bottom"/>
    </xf>
    <xf numFmtId="0" fontId="7" fillId="3" borderId="4" applyNumberFormat="1" applyFont="1" applyFill="1" applyBorder="1" applyAlignment="1" applyProtection="0">
      <alignment vertical="bottom"/>
    </xf>
    <xf numFmtId="49" fontId="7" fillId="3" borderId="5" applyNumberFormat="1" applyFont="1" applyFill="1" applyBorder="1" applyAlignment="1" applyProtection="0">
      <alignment vertical="bottom"/>
    </xf>
    <xf numFmtId="0" fontId="7" fillId="3" borderId="36" applyNumberFormat="1" applyFont="1" applyFill="1" applyBorder="1" applyAlignment="1" applyProtection="0">
      <alignment vertical="bottom"/>
    </xf>
    <xf numFmtId="49" fontId="4" fillId="2" borderId="37" applyNumberFormat="1" applyFont="1" applyFill="1" applyBorder="1" applyAlignment="1" applyProtection="0">
      <alignment vertical="bottom"/>
    </xf>
    <xf numFmtId="0" fontId="4" fillId="2" borderId="38" applyNumberFormat="1" applyFont="1" applyFill="1" applyBorder="1" applyAlignment="1" applyProtection="0">
      <alignment vertical="bottom"/>
    </xf>
    <xf numFmtId="0" fontId="4" fillId="2" borderId="39" applyNumberFormat="1" applyFont="1" applyFill="1" applyBorder="1" applyAlignment="1" applyProtection="0">
      <alignment vertical="bottom"/>
    </xf>
    <xf numFmtId="49" fontId="4" fillId="2" borderId="40" applyNumberFormat="1" applyFont="1" applyFill="1" applyBorder="1" applyAlignment="1" applyProtection="0">
      <alignment vertical="bottom"/>
    </xf>
    <xf numFmtId="0" fontId="4" fillId="2" borderId="41" applyNumberFormat="1" applyFont="1" applyFill="1" applyBorder="1" applyAlignment="1" applyProtection="0">
      <alignment vertical="bottom"/>
    </xf>
    <xf numFmtId="49" fontId="4" fillId="2" borderId="9" applyNumberFormat="1" applyFont="1" applyFill="1" applyBorder="1" applyAlignment="1" applyProtection="0">
      <alignment vertical="bottom"/>
    </xf>
    <xf numFmtId="0" fontId="4" fillId="2" borderId="2" applyNumberFormat="1" applyFont="1" applyFill="1" applyBorder="1" applyAlignment="1" applyProtection="0">
      <alignment horizontal="right" vertical="bottom"/>
    </xf>
    <xf numFmtId="0" fontId="4" fillId="2" borderId="42" applyNumberFormat="1" applyFont="1" applyFill="1" applyBorder="1" applyAlignment="1" applyProtection="0">
      <alignment vertical="bottom"/>
    </xf>
    <xf numFmtId="49" fontId="4" fillId="2" borderId="43" applyNumberFormat="1" applyFont="1" applyFill="1" applyBorder="1" applyAlignment="1" applyProtection="0">
      <alignment vertical="bottom"/>
    </xf>
    <xf numFmtId="0" fontId="4" fillId="2" borderId="44" applyNumberFormat="1" applyFont="1" applyFill="1" applyBorder="1" applyAlignment="1" applyProtection="0">
      <alignment vertical="bottom"/>
    </xf>
    <xf numFmtId="0" fontId="4" fillId="2" borderId="9" applyNumberFormat="1" applyFont="1" applyFill="1" applyBorder="1" applyAlignment="1" applyProtection="0">
      <alignment vertical="bottom"/>
    </xf>
    <xf numFmtId="59" fontId="4" fillId="2" borderId="2" applyNumberFormat="1" applyFont="1" applyFill="1" applyBorder="1" applyAlignment="1" applyProtection="0">
      <alignment vertical="bottom"/>
    </xf>
    <xf numFmtId="0" fontId="4" fillId="2" borderId="43" applyNumberFormat="1" applyFont="1" applyFill="1" applyBorder="1" applyAlignment="1" applyProtection="0">
      <alignment vertical="bottom"/>
    </xf>
    <xf numFmtId="0" fontId="4" fillId="2" borderId="2" applyNumberFormat="1" applyFont="1" applyFill="1" applyBorder="1" applyAlignment="1" applyProtection="0">
      <alignment vertical="bottom"/>
    </xf>
    <xf numFmtId="0" fontId="4" fillId="2" borderId="45" applyNumberFormat="1" applyFont="1" applyFill="1" applyBorder="1" applyAlignment="1" applyProtection="0">
      <alignment vertical="bottom"/>
    </xf>
    <xf numFmtId="0" fontId="4" fillId="2" borderId="46" applyNumberFormat="1" applyFont="1" applyFill="1" applyBorder="1" applyAlignment="1" applyProtection="0">
      <alignment vertical="bottom"/>
    </xf>
    <xf numFmtId="0" fontId="4" fillId="2" borderId="47" applyNumberFormat="1" applyFont="1" applyFill="1" applyBorder="1" applyAlignment="1" applyProtection="0">
      <alignment vertical="bottom"/>
    </xf>
    <xf numFmtId="0" fontId="4" fillId="2" borderId="48" applyNumberFormat="1" applyFont="1" applyFill="1" applyBorder="1" applyAlignment="1" applyProtection="0">
      <alignment vertical="bottom"/>
    </xf>
    <xf numFmtId="0" fontId="4" fillId="2" borderId="49" applyNumberFormat="1" applyFont="1" applyFill="1" applyBorder="1" applyAlignment="1" applyProtection="0">
      <alignment vertical="bottom"/>
    </xf>
    <xf numFmtId="0" fontId="4" fillId="2" borderId="13" applyNumberFormat="1" applyFont="1" applyFill="1" applyBorder="1" applyAlignment="1" applyProtection="0">
      <alignment vertical="bottom"/>
    </xf>
    <xf numFmtId="60" fontId="4" fillId="2" borderId="11" applyNumberFormat="1" applyFont="1" applyFill="1" applyBorder="1" applyAlignment="1" applyProtection="0">
      <alignment horizontal="right" vertical="bottom"/>
    </xf>
    <xf numFmtId="49" fontId="4" fillId="2" borderId="12" applyNumberFormat="1" applyFont="1" applyFill="1" applyBorder="1" applyAlignment="1" applyProtection="0">
      <alignment vertical="bottom"/>
    </xf>
    <xf numFmtId="61" fontId="4" fillId="2" borderId="12" applyNumberFormat="1" applyFont="1" applyFill="1" applyBorder="1" applyAlignment="1" applyProtection="0">
      <alignment horizontal="right" vertical="bottom"/>
    </xf>
    <xf numFmtId="0" fontId="3" borderId="50" applyNumberFormat="1" applyFont="1" applyFill="0" applyBorder="1" applyAlignment="1" applyProtection="0">
      <alignment vertical="bottom"/>
    </xf>
    <xf numFmtId="49" fontId="10" fillId="3" borderId="51" applyNumberFormat="1" applyFont="1" applyFill="1" applyBorder="1" applyAlignment="1" applyProtection="0">
      <alignment vertical="bottom"/>
    </xf>
    <xf numFmtId="0" fontId="10" fillId="3" borderId="52" applyNumberFormat="1" applyFont="1" applyFill="1" applyBorder="1" applyAlignment="1" applyProtection="0">
      <alignment vertical="bottom"/>
    </xf>
    <xf numFmtId="0" fontId="10" fillId="3" borderId="53" applyNumberFormat="1" applyFont="1" applyFill="1" applyBorder="1" applyAlignment="1" applyProtection="0">
      <alignment vertical="bottom"/>
    </xf>
    <xf numFmtId="61" fontId="10" fillId="3" borderId="54" applyNumberFormat="1" applyFont="1" applyFill="1" applyBorder="1" applyAlignment="1" applyProtection="0">
      <alignment horizontal="right" vertical="bottom"/>
    </xf>
    <xf numFmtId="0" fontId="3" borderId="55" applyNumberFormat="1" applyFont="1" applyFill="0" applyBorder="1" applyAlignment="1" applyProtection="0">
      <alignment vertical="bottom"/>
    </xf>
    <xf numFmtId="0" fontId="11" fillId="2" borderId="9" applyNumberFormat="1" applyFont="1" applyFill="1" applyBorder="1" applyAlignment="1" applyProtection="0">
      <alignment vertical="bottom"/>
    </xf>
    <xf numFmtId="0" fontId="11" fillId="2" borderId="2" applyNumberFormat="1" applyFont="1" applyFill="1" applyBorder="1" applyAlignment="1" applyProtection="0">
      <alignment vertical="bottom"/>
    </xf>
    <xf numFmtId="0" fontId="2" fillId="2" borderId="56" applyNumberFormat="1" applyFont="1" applyFill="1" applyBorder="1" applyAlignment="1" applyProtection="0">
      <alignment vertical="bottom"/>
    </xf>
    <xf numFmtId="49" fontId="2" fillId="2" borderId="2" applyNumberFormat="1" applyFont="1" applyFill="1" applyBorder="1" applyAlignment="1" applyProtection="0">
      <alignment vertical="bottom"/>
    </xf>
    <xf numFmtId="0" fontId="12" fillId="2" borderId="2" applyNumberFormat="1" applyFont="1" applyFill="1" applyBorder="1" applyAlignment="1" applyProtection="0">
      <alignment horizontal="left" vertical="top" wrapText="1"/>
    </xf>
    <xf numFmtId="0" fontId="3" borderId="2" applyNumberFormat="1" applyFont="1" applyFill="0" applyBorder="1" applyAlignment="1" applyProtection="0">
      <alignment vertical="bottom"/>
    </xf>
    <xf numFmtId="0" fontId="2" fillId="2" borderId="2" applyNumberFormat="1" applyFont="1" applyFill="1" applyBorder="1" applyAlignment="1" applyProtection="0">
      <alignment vertical="top" wrapText="1"/>
    </xf>
    <xf numFmtId="0" fontId="2" fillId="2" borderId="2" applyNumberFormat="1" applyFont="1" applyFill="1" applyBorder="1" applyAlignment="1" applyProtection="0">
      <alignment horizontal="left" vertical="bottom" wrapText="1"/>
    </xf>
    <xf numFmtId="0" fontId="3" applyNumberFormat="1" applyFont="1" applyFill="0" applyBorder="0" applyAlignment="1" applyProtection="0">
      <alignment vertical="top"/>
    </xf>
    <xf numFmtId="0" fontId="3" borderId="57" applyNumberFormat="1" applyFont="1" applyFill="0" applyBorder="1" applyAlignment="1" applyProtection="0">
      <alignment vertical="bottom"/>
    </xf>
    <xf numFmtId="49" fontId="4" fillId="2" borderId="40" applyNumberFormat="1" applyFont="1" applyFill="1" applyBorder="1" applyAlignment="1" applyProtection="0">
      <alignment horizontal="center" vertical="bottom"/>
    </xf>
    <xf numFmtId="0" fontId="3" borderId="39" applyNumberFormat="1" applyFont="1" applyFill="0" applyBorder="1" applyAlignment="1" applyProtection="0">
      <alignment vertical="bottom"/>
    </xf>
    <xf numFmtId="49" fontId="7" fillId="2" borderId="40" applyNumberFormat="1" applyFont="1" applyFill="1" applyBorder="1" applyAlignment="1" applyProtection="0">
      <alignment vertical="bottom"/>
    </xf>
    <xf numFmtId="49" fontId="4" fillId="2" borderId="38" applyNumberFormat="1" applyFont="1" applyFill="1" applyBorder="1" applyAlignment="1" applyProtection="0">
      <alignment vertical="bottom"/>
    </xf>
    <xf numFmtId="49" fontId="4" fillId="2" borderId="38" applyNumberFormat="1" applyFont="1" applyFill="1" applyBorder="1" applyAlignment="1" applyProtection="0">
      <alignment horizontal="right" vertical="bottom"/>
    </xf>
    <xf numFmtId="49" fontId="4" fillId="2" borderId="39" applyNumberFormat="1" applyFont="1" applyFill="1" applyBorder="1" applyAlignment="1" applyProtection="0">
      <alignment vertical="bottom"/>
    </xf>
    <xf numFmtId="49" fontId="4" fillId="2" borderId="38" applyNumberFormat="1" applyFont="1" applyFill="1" applyBorder="1" applyAlignment="1" applyProtection="0">
      <alignment horizontal="left" vertical="bottom"/>
    </xf>
    <xf numFmtId="0" fontId="2" fillId="2" borderId="43" applyNumberFormat="1" applyFont="1" applyFill="1" applyBorder="1" applyAlignment="1" applyProtection="0">
      <alignment vertical="bottom"/>
    </xf>
    <xf numFmtId="0" fontId="3" borderId="58" applyNumberFormat="1" applyFont="1" applyFill="0" applyBorder="1" applyAlignment="1" applyProtection="0">
      <alignment vertical="bottom"/>
    </xf>
    <xf numFmtId="49" fontId="4" fillId="2" borderId="48" applyNumberFormat="1" applyFont="1" applyFill="1" applyBorder="1" applyAlignment="1" applyProtection="0">
      <alignment horizontal="center" vertical="bottom"/>
    </xf>
    <xf numFmtId="0" fontId="3" borderId="47" applyNumberFormat="1" applyFont="1" applyFill="0" applyBorder="1" applyAlignment="1" applyProtection="0">
      <alignment vertical="bottom"/>
    </xf>
    <xf numFmtId="49" fontId="7" fillId="2" borderId="48" applyNumberFormat="1" applyFont="1" applyFill="1" applyBorder="1" applyAlignment="1" applyProtection="0">
      <alignment vertical="bottom"/>
    </xf>
    <xf numFmtId="49" fontId="4" fillId="2" borderId="46" applyNumberFormat="1" applyFont="1" applyFill="1" applyBorder="1" applyAlignment="1" applyProtection="0">
      <alignment vertical="bottom"/>
    </xf>
    <xf numFmtId="49" fontId="4" fillId="2" borderId="46" applyNumberFormat="1" applyFont="1" applyFill="1" applyBorder="1" applyAlignment="1" applyProtection="0">
      <alignment horizontal="right" vertical="bottom"/>
    </xf>
    <xf numFmtId="49" fontId="4" fillId="2" borderId="47" applyNumberFormat="1" applyFont="1" applyFill="1" applyBorder="1" applyAlignment="1" applyProtection="0">
      <alignment vertical="bottom"/>
    </xf>
    <xf numFmtId="49" fontId="4" fillId="2" borderId="48" applyNumberFormat="1" applyFont="1" applyFill="1" applyBorder="1" applyAlignment="1" applyProtection="0">
      <alignment horizontal="left" vertical="bottom"/>
    </xf>
    <xf numFmtId="0" fontId="3" borderId="46" applyNumberFormat="1" applyFont="1" applyFill="0" applyBorder="1" applyAlignment="1" applyProtection="0">
      <alignment vertical="bottom"/>
    </xf>
    <xf numFmtId="0" fontId="3" borderId="59" applyNumberFormat="1" applyFont="1" applyFill="0" applyBorder="1" applyAlignment="1" applyProtection="0">
      <alignment vertical="bottom"/>
    </xf>
    <xf numFmtId="49" fontId="6" fillId="2" borderId="2" applyNumberFormat="1" applyFont="1" applyFill="1" applyBorder="1" applyAlignment="1" applyProtection="0">
      <alignment horizontal="center" vertical="bottom"/>
    </xf>
    <xf numFmtId="0" fontId="4" fillId="2" borderId="1" applyNumberFormat="1" applyFont="1" applyFill="1" applyBorder="1" applyAlignment="1" applyProtection="0">
      <alignment vertical="bottom"/>
    </xf>
    <xf numFmtId="0" fontId="3" borderId="60" applyNumberFormat="1" applyFont="1" applyFill="0" applyBorder="1" applyAlignment="1" applyProtection="0">
      <alignment vertical="bottom"/>
    </xf>
    <xf numFmtId="49" fontId="7" fillId="3" borderId="25" applyNumberFormat="1" applyFont="1" applyFill="1" applyBorder="1" applyAlignment="1" applyProtection="0">
      <alignment horizontal="center" vertical="bottom"/>
    </xf>
    <xf numFmtId="0" fontId="7" fillId="3" borderId="25" applyNumberFormat="1" applyFont="1" applyFill="1" applyBorder="1" applyAlignment="1" applyProtection="0">
      <alignment horizontal="center" vertical="bottom"/>
    </xf>
    <xf numFmtId="0" fontId="7" fillId="3" borderId="26" applyNumberFormat="1" applyFont="1" applyFill="1" applyBorder="1" applyAlignment="1" applyProtection="0">
      <alignment horizontal="center" vertical="bottom"/>
    </xf>
    <xf numFmtId="49" fontId="7" fillId="3" borderId="61" applyNumberFormat="1" applyFont="1" applyFill="1" applyBorder="1" applyAlignment="1" applyProtection="0">
      <alignment horizontal="center" vertical="bottom"/>
    </xf>
    <xf numFmtId="49" fontId="7" fillId="3" borderId="62" applyNumberFormat="1" applyFont="1" applyFill="1" applyBorder="1" applyAlignment="1" applyProtection="0">
      <alignment horizontal="center" vertical="bottom"/>
    </xf>
    <xf numFmtId="49" fontId="7" fillId="3" borderId="63" applyNumberFormat="1" applyFont="1" applyFill="1" applyBorder="1" applyAlignment="1" applyProtection="0">
      <alignment horizontal="center" vertical="bottom"/>
    </xf>
    <xf numFmtId="49" fontId="8" fillId="2" borderId="64" applyNumberFormat="1" applyFont="1" applyFill="1" applyBorder="1" applyAlignment="1" applyProtection="0">
      <alignment vertical="bottom"/>
    </xf>
    <xf numFmtId="49" fontId="8" fillId="2" borderId="56" applyNumberFormat="1" applyFont="1" applyFill="1" applyBorder="1" applyAlignment="1" applyProtection="0">
      <alignment vertical="bottom"/>
    </xf>
    <xf numFmtId="0" fontId="4" fillId="2" borderId="56" applyNumberFormat="1" applyFont="1" applyFill="1" applyBorder="1" applyAlignment="1" applyProtection="0">
      <alignment vertical="bottom"/>
    </xf>
    <xf numFmtId="3" fontId="4" fillId="2" borderId="65" applyNumberFormat="1" applyFont="1" applyFill="1" applyBorder="1" applyAlignment="1" applyProtection="0">
      <alignment vertical="bottom"/>
    </xf>
    <xf numFmtId="3" fontId="4" fillId="2" borderId="27" applyNumberFormat="1" applyFont="1" applyFill="1" applyBorder="1" applyAlignment="1" applyProtection="0">
      <alignment vertical="bottom"/>
    </xf>
    <xf numFmtId="3" fontId="4" fillId="2" borderId="66" applyNumberFormat="1" applyFont="1" applyFill="1" applyBorder="1" applyAlignment="1" applyProtection="0">
      <alignment vertical="bottom"/>
    </xf>
    <xf numFmtId="3" fontId="4" fillId="2" borderId="67" applyNumberFormat="1" applyFont="1" applyFill="1" applyBorder="1" applyAlignment="1" applyProtection="0">
      <alignment vertical="bottom"/>
    </xf>
    <xf numFmtId="49" fontId="8" fillId="2" borderId="9" applyNumberFormat="1" applyFont="1" applyFill="1" applyBorder="1" applyAlignment="1" applyProtection="0">
      <alignment vertical="bottom"/>
    </xf>
    <xf numFmtId="49" fontId="8" fillId="2" borderId="2" applyNumberFormat="1" applyFont="1" applyFill="1" applyBorder="1" applyAlignment="1" applyProtection="0">
      <alignment vertical="bottom"/>
    </xf>
    <xf numFmtId="3" fontId="4" fillId="2" borderId="44" applyNumberFormat="1" applyFont="1" applyFill="1" applyBorder="1" applyAlignment="1" applyProtection="0">
      <alignment vertical="bottom"/>
    </xf>
    <xf numFmtId="3" fontId="4" fillId="2" borderId="31" applyNumberFormat="1" applyFont="1" applyFill="1" applyBorder="1" applyAlignment="1" applyProtection="0">
      <alignment vertical="bottom"/>
    </xf>
    <xf numFmtId="3" fontId="4" fillId="2" borderId="68" applyNumberFormat="1" applyFont="1" applyFill="1" applyBorder="1" applyAlignment="1" applyProtection="0">
      <alignment vertical="bottom"/>
    </xf>
    <xf numFmtId="3" fontId="4" fillId="2" borderId="69" applyNumberFormat="1" applyFont="1" applyFill="1" applyBorder="1" applyAlignment="1" applyProtection="0">
      <alignment vertical="bottom"/>
    </xf>
    <xf numFmtId="49" fontId="8" fillId="2" borderId="70" applyNumberFormat="1" applyFont="1" applyFill="1" applyBorder="1" applyAlignment="1" applyProtection="0">
      <alignment vertical="bottom"/>
    </xf>
    <xf numFmtId="49" fontId="8" fillId="2" borderId="1" applyNumberFormat="1" applyFont="1" applyFill="1" applyBorder="1" applyAlignment="1" applyProtection="0">
      <alignment vertical="bottom"/>
    </xf>
    <xf numFmtId="3" fontId="4" fillId="2" borderId="71" applyNumberFormat="1" applyFont="1" applyFill="1" applyBorder="1" applyAlignment="1" applyProtection="0">
      <alignment vertical="bottom"/>
    </xf>
    <xf numFmtId="3" fontId="4" fillId="2" borderId="72" applyNumberFormat="1" applyFont="1" applyFill="1" applyBorder="1" applyAlignment="1" applyProtection="0">
      <alignment vertical="bottom"/>
    </xf>
    <xf numFmtId="3" fontId="4" fillId="2" borderId="73" applyNumberFormat="1" applyFont="1" applyFill="1" applyBorder="1" applyAlignment="1" applyProtection="0">
      <alignment vertical="bottom"/>
    </xf>
    <xf numFmtId="3" fontId="4" fillId="2" borderId="74" applyNumberFormat="1" applyFont="1" applyFill="1" applyBorder="1" applyAlignment="1" applyProtection="0">
      <alignment vertical="bottom"/>
    </xf>
    <xf numFmtId="0" fontId="8" fillId="2" borderId="75" applyNumberFormat="1" applyFont="1" applyFill="1" applyBorder="1" applyAlignment="1" applyProtection="0">
      <alignment vertical="bottom"/>
    </xf>
    <xf numFmtId="0" fontId="8" fillId="2" borderId="76" applyNumberFormat="1" applyFont="1" applyFill="1" applyBorder="1" applyAlignment="1" applyProtection="0">
      <alignment vertical="bottom"/>
    </xf>
    <xf numFmtId="0" fontId="4" fillId="2" borderId="76" applyNumberFormat="1" applyFont="1" applyFill="1" applyBorder="1" applyAlignment="1" applyProtection="0">
      <alignment vertical="bottom"/>
    </xf>
    <xf numFmtId="3" fontId="4" fillId="2" borderId="77" applyNumberFormat="1" applyFont="1" applyFill="1" applyBorder="1" applyAlignment="1" applyProtection="0">
      <alignment vertical="bottom"/>
    </xf>
    <xf numFmtId="3" fontId="4" fillId="2" borderId="61" applyNumberFormat="1" applyFont="1" applyFill="1" applyBorder="1" applyAlignment="1" applyProtection="0">
      <alignment vertical="bottom"/>
    </xf>
    <xf numFmtId="3" fontId="4" fillId="2" borderId="62" applyNumberFormat="1" applyFont="1" applyFill="1" applyBorder="1" applyAlignment="1" applyProtection="0">
      <alignment vertical="bottom"/>
    </xf>
    <xf numFmtId="3" fontId="4" fillId="2" borderId="63" applyNumberFormat="1" applyFont="1" applyFill="1" applyBorder="1" applyAlignment="1" applyProtection="0">
      <alignment vertical="bottom"/>
    </xf>
    <xf numFmtId="0" fontId="7" fillId="3" borderId="24" applyNumberFormat="1" applyFont="1" applyFill="1" applyBorder="1" applyAlignment="1" applyProtection="0">
      <alignment vertical="bottom"/>
    </xf>
    <xf numFmtId="49" fontId="7" fillId="3" borderId="25" applyNumberFormat="1" applyFont="1" applyFill="1" applyBorder="1" applyAlignment="1" applyProtection="0">
      <alignment vertical="bottom"/>
    </xf>
    <xf numFmtId="0" fontId="7" fillId="3" borderId="25" applyNumberFormat="1" applyFont="1" applyFill="1" applyBorder="1" applyAlignment="1" applyProtection="0">
      <alignment vertical="bottom"/>
    </xf>
    <xf numFmtId="3" fontId="7" fillId="3" borderId="26" applyNumberFormat="1" applyFont="1" applyFill="1" applyBorder="1" applyAlignment="1" applyProtection="0">
      <alignment vertical="bottom"/>
    </xf>
    <xf numFmtId="3" fontId="7" fillId="3" borderId="61" applyNumberFormat="1" applyFont="1" applyFill="1" applyBorder="1" applyAlignment="1" applyProtection="0">
      <alignment vertical="bottom"/>
    </xf>
    <xf numFmtId="3" fontId="7" fillId="3" borderId="62" applyNumberFormat="1" applyFont="1" applyFill="1" applyBorder="1" applyAlignment="1" applyProtection="0">
      <alignment vertical="bottom"/>
    </xf>
    <xf numFmtId="3" fontId="7" fillId="3" borderId="63" applyNumberFormat="1" applyFont="1" applyFill="1" applyBorder="1" applyAlignment="1" applyProtection="0">
      <alignment vertical="bottom"/>
    </xf>
    <xf numFmtId="0" fontId="13" fillId="2" borderId="9" applyNumberFormat="1" applyFont="1" applyFill="1" applyBorder="1" applyAlignment="1" applyProtection="0">
      <alignment vertical="bottom"/>
    </xf>
    <xf numFmtId="0" fontId="13" fillId="2" borderId="2" applyNumberFormat="1" applyFont="1" applyFill="1" applyBorder="1" applyAlignment="1" applyProtection="0">
      <alignment vertical="bottom"/>
    </xf>
    <xf numFmtId="3" fontId="2" fillId="2" borderId="2" applyNumberFormat="1" applyFont="1" applyFill="1" applyBorder="1" applyAlignment="1" applyProtection="0">
      <alignment vertical="bottom"/>
    </xf>
    <xf numFmtId="0" fontId="4" fillId="3" borderId="78" applyNumberFormat="1" applyFont="1" applyFill="1" applyBorder="1" applyAlignment="1" applyProtection="0">
      <alignment vertical="bottom"/>
    </xf>
    <xf numFmtId="49" fontId="7" fillId="3" borderId="79" applyNumberFormat="1" applyFont="1" applyFill="1" applyBorder="1" applyAlignment="1" applyProtection="0">
      <alignment horizontal="right" vertical="bottom"/>
    </xf>
    <xf numFmtId="49" fontId="7" fillId="3" borderId="5" applyNumberFormat="1" applyFont="1" applyFill="1" applyBorder="1" applyAlignment="1" applyProtection="0">
      <alignment horizontal="right" vertical="bottom"/>
    </xf>
    <xf numFmtId="49" fontId="7" fillId="3" borderId="4" applyNumberFormat="1" applyFont="1" applyFill="1" applyBorder="1" applyAlignment="1" applyProtection="0">
      <alignment horizontal="center" vertical="bottom"/>
    </xf>
    <xf numFmtId="4" fontId="9" fillId="3" borderId="5" applyNumberFormat="1" applyFont="1" applyFill="1" applyBorder="1" applyAlignment="1" applyProtection="0">
      <alignment horizontal="right" vertical="bottom"/>
    </xf>
    <xf numFmtId="49" fontId="9" fillId="3" borderId="78" applyNumberFormat="1" applyFont="1" applyFill="1" applyBorder="1" applyAlignment="1" applyProtection="0">
      <alignment horizontal="right" vertical="bottom"/>
    </xf>
    <xf numFmtId="0" fontId="4" fillId="2" borderId="50" applyNumberFormat="1" applyFont="1" applyFill="1" applyBorder="1" applyAlignment="1" applyProtection="0">
      <alignment vertical="bottom"/>
    </xf>
    <xf numFmtId="3" fontId="4" fillId="2" borderId="20" applyNumberFormat="1" applyFont="1" applyFill="1" applyBorder="1" applyAlignment="1" applyProtection="0">
      <alignment horizontal="right" vertical="bottom"/>
    </xf>
    <xf numFmtId="60" fontId="4" fillId="2" borderId="14" applyNumberFormat="1" applyFont="1" applyFill="1" applyBorder="1" applyAlignment="1" applyProtection="0">
      <alignment horizontal="right" vertical="bottom"/>
    </xf>
    <xf numFmtId="3" fontId="4" fillId="2" borderId="14" applyNumberFormat="1" applyFont="1" applyFill="1" applyBorder="1" applyAlignment="1" applyProtection="0">
      <alignment horizontal="right" vertical="bottom"/>
    </xf>
    <xf numFmtId="4" fontId="4" fillId="2" borderId="12" applyNumberFormat="1" applyFont="1" applyFill="1" applyBorder="1" applyAlignment="1" applyProtection="0">
      <alignment horizontal="right" vertical="bottom"/>
    </xf>
    <xf numFmtId="3" fontId="4" fillId="2" borderId="50" applyNumberFormat="1" applyFont="1" applyFill="1" applyBorder="1" applyAlignment="1" applyProtection="0">
      <alignment horizontal="right" vertical="bottom"/>
    </xf>
    <xf numFmtId="0" fontId="4" fillId="3" borderId="51" applyNumberFormat="1" applyFont="1" applyFill="1" applyBorder="1" applyAlignment="1" applyProtection="0">
      <alignment vertical="bottom"/>
    </xf>
    <xf numFmtId="49" fontId="7" fillId="3" borderId="52" applyNumberFormat="1" applyFont="1" applyFill="1" applyBorder="1" applyAlignment="1" applyProtection="0">
      <alignment vertical="bottom"/>
    </xf>
    <xf numFmtId="0" fontId="4" fillId="3" borderId="52" applyNumberFormat="1" applyFont="1" applyFill="1" applyBorder="1" applyAlignment="1" applyProtection="0">
      <alignment vertical="bottom"/>
    </xf>
    <xf numFmtId="4" fontId="4" fillId="3" borderId="55" applyNumberFormat="1" applyFont="1" applyFill="1" applyBorder="1" applyAlignment="1" applyProtection="0">
      <alignment vertical="bottom"/>
    </xf>
    <xf numFmtId="4" fontId="4" fillId="3" borderId="51" applyNumberFormat="1" applyFont="1" applyFill="1" applyBorder="1" applyAlignment="1" applyProtection="0">
      <alignment vertical="bottom"/>
    </xf>
    <xf numFmtId="4" fontId="4" fillId="3" borderId="52" applyNumberFormat="1" applyFont="1" applyFill="1" applyBorder="1" applyAlignment="1" applyProtection="0">
      <alignment vertical="bottom"/>
    </xf>
    <xf numFmtId="3" fontId="7" fillId="3" borderId="52" applyNumberFormat="1" applyFont="1" applyFill="1" applyBorder="1" applyAlignment="1" applyProtection="0">
      <alignment horizontal="right" vertical="bottom"/>
    </xf>
    <xf numFmtId="3" fontId="1" fillId="2" borderId="2" applyNumberFormat="1" applyFont="1" applyFill="1" applyBorder="1" applyAlignment="1" applyProtection="0">
      <alignment vertical="bottom"/>
    </xf>
    <xf numFmtId="4" fontId="1" fillId="2" borderId="2" applyNumberFormat="1" applyFont="1" applyFill="1" applyBorder="1" applyAlignment="1" applyProtection="0">
      <alignment vertical="bottom"/>
    </xf>
    <xf numFmtId="4" fontId="2" fillId="2" borderId="2" applyNumberFormat="1" applyFont="1" applyFill="1" applyBorder="1" applyAlignment="1" applyProtection="0">
      <alignment vertical="bottom"/>
    </xf>
    <xf numFmtId="0" fontId="3" borderId="80" applyNumberFormat="1" applyFont="1" applyFill="0" applyBorder="1" applyAlignment="1" applyProtection="0">
      <alignment vertical="bottom"/>
    </xf>
    <xf numFmtId="0" fontId="3" applyNumberFormat="1" applyFont="1" applyFill="0" applyBorder="0" applyAlignment="1" applyProtection="0">
      <alignment vertical="top"/>
    </xf>
    <xf numFmtId="49" fontId="14" fillId="2" borderId="81" applyNumberFormat="1" applyFont="1" applyFill="1" applyBorder="1" applyAlignment="1" applyProtection="0">
      <alignment horizontal="center" vertical="bottom"/>
    </xf>
    <xf numFmtId="0" fontId="3" borderId="82" applyNumberFormat="1" applyFont="1" applyFill="0" applyBorder="1" applyAlignment="1" applyProtection="0">
      <alignment vertical="bottom"/>
    </xf>
    <xf numFmtId="0" fontId="2" fillId="2" borderId="82" applyNumberFormat="1" applyFont="1" applyFill="1" applyBorder="1" applyAlignment="1" applyProtection="0">
      <alignment vertical="bottom"/>
    </xf>
    <xf numFmtId="0" fontId="2" fillId="2" borderId="83" applyNumberFormat="1" applyFont="1" applyFill="1" applyBorder="1" applyAlignment="1" applyProtection="0">
      <alignment vertical="bottom"/>
    </xf>
    <xf numFmtId="0" fontId="4" fillId="2" borderId="84" applyNumberFormat="1" applyFont="1" applyFill="1" applyBorder="1" applyAlignment="1" applyProtection="0">
      <alignment vertical="bottom"/>
    </xf>
    <xf numFmtId="0" fontId="15" fillId="2" borderId="85" applyNumberFormat="1" applyFont="1" applyFill="1" applyBorder="1" applyAlignment="1" applyProtection="0">
      <alignment horizontal="center" vertical="bottom"/>
    </xf>
    <xf numFmtId="0" fontId="16" fillId="2" borderId="85" applyNumberFormat="1" applyFont="1" applyFill="1" applyBorder="1" applyAlignment="1" applyProtection="0">
      <alignment horizontal="center" vertical="bottom"/>
    </xf>
    <xf numFmtId="0" fontId="16" fillId="2" borderId="85" applyNumberFormat="1" applyFont="1" applyFill="1" applyBorder="1" applyAlignment="1" applyProtection="0">
      <alignment horizontal="right" vertical="bottom"/>
    </xf>
    <xf numFmtId="0" fontId="2" fillId="2" borderId="86" applyNumberFormat="1" applyFont="1" applyFill="1" applyBorder="1" applyAlignment="1" applyProtection="0">
      <alignment vertical="bottom"/>
    </xf>
    <xf numFmtId="0" fontId="2" fillId="2" borderId="87" applyNumberFormat="1" applyFont="1" applyFill="1" applyBorder="1" applyAlignment="1" applyProtection="0">
      <alignment vertical="bottom"/>
    </xf>
    <xf numFmtId="49" fontId="4" fillId="2" borderId="88" applyNumberFormat="1" applyFont="1" applyFill="1" applyBorder="1" applyAlignment="1" applyProtection="0">
      <alignment horizontal="center" vertical="bottom"/>
    </xf>
    <xf numFmtId="0" fontId="3" borderId="89" applyNumberFormat="1" applyFont="1" applyFill="0" applyBorder="1" applyAlignment="1" applyProtection="0">
      <alignment vertical="bottom"/>
    </xf>
    <xf numFmtId="49" fontId="7" fillId="2" borderId="88" applyNumberFormat="1" applyFont="1" applyFill="1" applyBorder="1" applyAlignment="1" applyProtection="0">
      <alignment vertical="bottom"/>
    </xf>
    <xf numFmtId="0" fontId="4" fillId="2" borderId="89" applyNumberFormat="1" applyFont="1" applyFill="1" applyBorder="1" applyAlignment="1" applyProtection="0">
      <alignment vertical="bottom"/>
    </xf>
    <xf numFmtId="49" fontId="8" fillId="2" borderId="88" applyNumberFormat="1" applyFont="1" applyFill="1" applyBorder="1" applyAlignment="1" applyProtection="0">
      <alignment horizontal="right" vertical="bottom"/>
    </xf>
    <xf numFmtId="49" fontId="4" fillId="2" borderId="90" applyNumberFormat="1" applyFont="1" applyFill="1" applyBorder="1" applyAlignment="1" applyProtection="0">
      <alignment horizontal="left" vertical="bottom"/>
    </xf>
    <xf numFmtId="0" fontId="2" fillId="2" borderId="91" applyNumberFormat="1" applyFont="1" applyFill="1" applyBorder="1" applyAlignment="1" applyProtection="0">
      <alignment vertical="bottom"/>
    </xf>
    <xf numFmtId="49" fontId="4" fillId="2" borderId="92" applyNumberFormat="1" applyFont="1" applyFill="1" applyBorder="1" applyAlignment="1" applyProtection="0">
      <alignment horizontal="center" vertical="bottom"/>
    </xf>
    <xf numFmtId="0" fontId="3" borderId="93" applyNumberFormat="1" applyFont="1" applyFill="0" applyBorder="1" applyAlignment="1" applyProtection="0">
      <alignment vertical="bottom"/>
    </xf>
    <xf numFmtId="0" fontId="7" fillId="2" borderId="92" applyNumberFormat="0" applyFont="1" applyFill="1" applyBorder="1" applyAlignment="1" applyProtection="0">
      <alignment vertical="bottom"/>
    </xf>
    <xf numFmtId="0" fontId="4" fillId="2" borderId="93" applyNumberFormat="1" applyFont="1" applyFill="1" applyBorder="1" applyAlignment="1" applyProtection="0">
      <alignment vertical="bottom"/>
    </xf>
    <xf numFmtId="0" fontId="3" borderId="85" applyNumberFormat="1" applyFont="1" applyFill="0" applyBorder="1" applyAlignment="1" applyProtection="0">
      <alignment vertical="bottom"/>
    </xf>
    <xf numFmtId="0" fontId="8" fillId="2" borderId="94" applyNumberFormat="1" applyFont="1" applyFill="1" applyBorder="1" applyAlignment="1" applyProtection="0">
      <alignment vertical="bottom"/>
    </xf>
    <xf numFmtId="0" fontId="4" fillId="2" borderId="19" applyNumberFormat="1" applyFont="1" applyFill="1" applyBorder="1" applyAlignment="1" applyProtection="0">
      <alignment vertical="bottom"/>
    </xf>
    <xf numFmtId="0" fontId="4" fillId="2" borderId="19" applyNumberFormat="1" applyFont="1" applyFill="1" applyBorder="1" applyAlignment="1" applyProtection="0">
      <alignment horizontal="right" vertical="bottom"/>
    </xf>
    <xf numFmtId="49" fontId="8" fillId="3" borderId="14" applyNumberFormat="1" applyFont="1" applyFill="1" applyBorder="1" applyAlignment="1" applyProtection="0">
      <alignment vertical="bottom"/>
    </xf>
    <xf numFmtId="49" fontId="8" fillId="3" borderId="14" applyNumberFormat="1" applyFont="1" applyFill="1" applyBorder="1" applyAlignment="1" applyProtection="0">
      <alignment horizontal="center" vertical="bottom"/>
    </xf>
    <xf numFmtId="49" fontId="7" fillId="2" borderId="14" applyNumberFormat="1" applyFont="1" applyFill="1" applyBorder="1" applyAlignment="1" applyProtection="0">
      <alignment horizontal="center" vertical="bottom"/>
    </xf>
    <xf numFmtId="49" fontId="7" fillId="2" borderId="14" applyNumberFormat="1" applyFont="1" applyFill="1" applyBorder="1" applyAlignment="1" applyProtection="0">
      <alignment horizontal="left" vertical="bottom"/>
    </xf>
    <xf numFmtId="49" fontId="7" fillId="2" borderId="18" applyNumberFormat="1" applyFont="1" applyFill="1" applyBorder="1" applyAlignment="1" applyProtection="0">
      <alignment vertical="bottom"/>
    </xf>
    <xf numFmtId="0" fontId="4" fillId="2" borderId="19" applyNumberFormat="1" applyFont="1" applyFill="1" applyBorder="1" applyAlignment="1" applyProtection="0">
      <alignment horizontal="center" vertical="bottom"/>
    </xf>
    <xf numFmtId="0" fontId="4" fillId="2" borderId="17" applyNumberFormat="1" applyFont="1" applyFill="1" applyBorder="1" applyAlignment="1" applyProtection="0">
      <alignment vertical="bottom"/>
    </xf>
    <xf numFmtId="0" fontId="17" fillId="2" borderId="86" applyNumberFormat="1" applyFont="1" applyFill="1" applyBorder="1" applyAlignment="1" applyProtection="0">
      <alignment vertical="bottom"/>
    </xf>
    <xf numFmtId="0" fontId="18" fillId="2" borderId="14" applyNumberFormat="1" applyFont="1" applyFill="1" applyBorder="1" applyAlignment="1" applyProtection="0">
      <alignment horizontal="center" vertical="top"/>
    </xf>
    <xf numFmtId="49" fontId="18" fillId="2" borderId="14" applyNumberFormat="1" applyFont="1" applyFill="1" applyBorder="1" applyAlignment="1" applyProtection="0">
      <alignment horizontal="left" vertical="top"/>
    </xf>
    <xf numFmtId="49" fontId="18" fillId="2" borderId="14" applyNumberFormat="1" applyFont="1" applyFill="1" applyBorder="1" applyAlignment="1" applyProtection="0">
      <alignment vertical="top" wrapText="1"/>
    </xf>
    <xf numFmtId="49" fontId="18" fillId="2" borderId="14" applyNumberFormat="1" applyFont="1" applyFill="1" applyBorder="1" applyAlignment="1" applyProtection="0">
      <alignment horizontal="center" vertical="bottom"/>
    </xf>
    <xf numFmtId="4" fontId="18" fillId="2" borderId="14" applyNumberFormat="1" applyFont="1" applyFill="1" applyBorder="1" applyAlignment="1" applyProtection="0">
      <alignment horizontal="right" vertical="bottom"/>
    </xf>
    <xf numFmtId="4" fontId="18" fillId="2" borderId="14" applyNumberFormat="1" applyFont="1" applyFill="1" applyBorder="1" applyAlignment="1" applyProtection="0">
      <alignment vertical="bottom"/>
    </xf>
    <xf numFmtId="0" fontId="4" fillId="3" borderId="14" applyNumberFormat="1" applyFont="1" applyFill="1" applyBorder="1" applyAlignment="1" applyProtection="0">
      <alignment horizontal="center" vertical="bottom"/>
    </xf>
    <xf numFmtId="49" fontId="19" fillId="3" borderId="14" applyNumberFormat="1" applyFont="1" applyFill="1" applyBorder="1" applyAlignment="1" applyProtection="0">
      <alignment horizontal="left" vertical="bottom"/>
    </xf>
    <xf numFmtId="49" fontId="19" fillId="3" borderId="18" applyNumberFormat="1" applyFont="1" applyFill="1" applyBorder="1" applyAlignment="1" applyProtection="0">
      <alignment vertical="bottom"/>
    </xf>
    <xf numFmtId="0" fontId="4" fillId="3" borderId="19" applyNumberFormat="1" applyFont="1" applyFill="1" applyBorder="1" applyAlignment="1" applyProtection="0">
      <alignment horizontal="center" vertical="bottom"/>
    </xf>
    <xf numFmtId="4" fontId="4" fillId="3" borderId="19" applyNumberFormat="1" applyFont="1" applyFill="1" applyBorder="1" applyAlignment="1" applyProtection="0">
      <alignment horizontal="right" vertical="bottom"/>
    </xf>
    <xf numFmtId="4" fontId="4" fillId="3" borderId="17" applyNumberFormat="1" applyFont="1" applyFill="1" applyBorder="1" applyAlignment="1" applyProtection="0">
      <alignment horizontal="right" vertical="bottom"/>
    </xf>
    <xf numFmtId="4" fontId="7" fillId="3" borderId="14" applyNumberFormat="1" applyFont="1" applyFill="1" applyBorder="1" applyAlignment="1" applyProtection="0">
      <alignment vertical="bottom"/>
    </xf>
    <xf numFmtId="3" fontId="2" fillId="2" borderId="86" applyNumberFormat="1" applyFont="1" applyFill="1" applyBorder="1" applyAlignment="1" applyProtection="0">
      <alignment vertical="bottom"/>
    </xf>
    <xf numFmtId="0" fontId="2" fillId="2" borderId="91" applyNumberFormat="0" applyFont="1" applyFill="1" applyBorder="1" applyAlignment="1" applyProtection="0">
      <alignment vertical="bottom"/>
    </xf>
    <xf numFmtId="0" fontId="2" fillId="2" borderId="86" applyNumberFormat="0" applyFont="1" applyFill="1" applyBorder="1" applyAlignment="1" applyProtection="0">
      <alignment vertical="bottom"/>
    </xf>
    <xf numFmtId="0" fontId="17" fillId="2" borderId="86" applyNumberFormat="0" applyFont="1" applyFill="1" applyBorder="1" applyAlignment="1" applyProtection="0">
      <alignment vertical="bottom"/>
    </xf>
    <xf numFmtId="0" fontId="2" fillId="2" borderId="87" applyNumberFormat="0" applyFont="1" applyFill="1" applyBorder="1" applyAlignment="1" applyProtection="0">
      <alignment vertical="bottom"/>
    </xf>
    <xf numFmtId="0" fontId="2" fillId="2" borderId="95" applyNumberFormat="1" applyFont="1" applyFill="1" applyBorder="1" applyAlignment="1" applyProtection="0">
      <alignment vertical="bottom"/>
    </xf>
    <xf numFmtId="0" fontId="2" fillId="2" borderId="90" applyNumberFormat="1" applyFont="1" applyFill="1" applyBorder="1" applyAlignment="1" applyProtection="0">
      <alignment vertical="bottom"/>
    </xf>
    <xf numFmtId="0" fontId="2" fillId="2" borderId="96" applyNumberFormat="1" applyFont="1" applyFill="1" applyBorder="1" applyAlignment="1" applyProtection="0">
      <alignment vertical="bottom"/>
    </xf>
    <xf numFmtId="0" fontId="2" fillId="2" borderId="97" applyNumberFormat="1" applyFont="1" applyFill="1" applyBorder="1" applyAlignment="1" applyProtection="0">
      <alignment vertical="bottom"/>
    </xf>
    <xf numFmtId="0" fontId="2" fillId="2" borderId="98" applyNumberFormat="1" applyFont="1" applyFill="1" applyBorder="1" applyAlignment="1" applyProtection="0">
      <alignment vertical="bottom"/>
    </xf>
    <xf numFmtId="0" fontId="2" fillId="2" borderId="99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f"/>
      <rgbColor rgb="ffcbcbcb"/>
      <rgbColor rgb="ffcbcccb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I55"/>
  <sheetViews>
    <sheetView workbookViewId="0" showGridLines="0" defaultGridColor="1"/>
  </sheetViews>
  <sheetFormatPr defaultColWidth="2.33333" defaultRowHeight="13.1" customHeight="1" outlineLevelRow="0" outlineLevelCol="0"/>
  <cols>
    <col min="1" max="1" width="2.35156" style="1" customWidth="1"/>
    <col min="2" max="2" width="17.5" style="1" customWidth="1"/>
    <col min="3" max="3" width="18.5" style="1" customWidth="1"/>
    <col min="4" max="4" width="17" style="1" customWidth="1"/>
    <col min="5" max="5" width="15.8516" style="1" customWidth="1"/>
    <col min="6" max="6" width="19.3516" style="1" customWidth="1"/>
    <col min="7" max="7" width="17.8516" style="1" customWidth="1"/>
    <col min="8" max="8" width="10.1719" style="1" customWidth="1"/>
    <col min="9" max="9" width="10.1719" style="1" customWidth="1"/>
    <col min="10" max="256" width="2.35156" style="1" customWidth="1"/>
  </cols>
  <sheetData>
    <row r="1" ht="24.75" customHeight="1">
      <c r="A1" t="s" s="2">
        <v>0</v>
      </c>
      <c r="B1" s="3"/>
      <c r="C1" s="3"/>
      <c r="D1" s="3"/>
      <c r="E1" s="3"/>
      <c r="F1" s="3"/>
      <c r="G1" s="3"/>
      <c r="H1" s="4"/>
      <c r="I1" s="4"/>
    </row>
    <row r="2" ht="12.75" customHeight="1">
      <c r="A2" t="s" s="5">
        <v>1</v>
      </c>
      <c r="B2" s="6"/>
      <c r="C2" t="s" s="7">
        <f>'Rekapitulace - Tableau 1 - Tabl'!I1</f>
      </c>
      <c r="D2" t="s" s="8">
        <f>'Rekapitulace - Tableau 1 - Tabl'!H2</f>
        <v>2</v>
      </c>
      <c r="E2" s="9"/>
      <c r="F2" t="s" s="10">
        <v>3</v>
      </c>
      <c r="G2" s="11"/>
      <c r="H2" s="12"/>
      <c r="I2" s="4"/>
    </row>
    <row r="3" ht="9" customHeight="1" hidden="1">
      <c r="A3" s="13"/>
      <c r="B3" s="14"/>
      <c r="C3" s="15"/>
      <c r="D3" s="16"/>
      <c r="E3" s="17"/>
      <c r="F3" s="18"/>
      <c r="G3" s="19"/>
      <c r="H3" s="12"/>
      <c r="I3" s="4"/>
    </row>
    <row r="4" ht="12" customHeight="1">
      <c r="A4" t="s" s="20">
        <v>4</v>
      </c>
      <c r="B4" s="14"/>
      <c r="C4" t="s" s="15">
        <v>5</v>
      </c>
      <c r="D4" s="16"/>
      <c r="E4" s="17"/>
      <c r="F4" t="s" s="21">
        <v>6</v>
      </c>
      <c r="G4" s="22"/>
      <c r="H4" s="12"/>
      <c r="I4" s="4"/>
    </row>
    <row r="5" ht="12.95" customHeight="1">
      <c r="A5" s="23"/>
      <c r="B5" s="24"/>
      <c r="C5" s="25"/>
      <c r="D5" s="26"/>
      <c r="E5" s="24"/>
      <c r="F5" t="s" s="21">
        <v>7</v>
      </c>
      <c r="G5" s="19"/>
      <c r="H5" s="12"/>
      <c r="I5" s="4"/>
    </row>
    <row r="6" ht="12.95" customHeight="1">
      <c r="A6" t="s" s="20">
        <v>8</v>
      </c>
      <c r="B6" s="14"/>
      <c r="C6" t="s" s="15">
        <v>9</v>
      </c>
      <c r="D6" s="16"/>
      <c r="E6" s="17"/>
      <c r="F6" t="s" s="21">
        <v>10</v>
      </c>
      <c r="G6" s="27"/>
      <c r="H6" s="12"/>
      <c r="I6" s="4"/>
    </row>
    <row r="7" ht="13.5" customHeight="1">
      <c r="A7" s="23"/>
      <c r="B7" s="24"/>
      <c r="C7" t="s" s="28">
        <v>11</v>
      </c>
      <c r="D7" s="29"/>
      <c r="E7" s="30"/>
      <c r="F7" t="s" s="31">
        <v>12</v>
      </c>
      <c r="G7" s="27">
        <f>IF($G$6=0,,ROUND((F30+F32)/$G$6,1))</f>
        <v>0</v>
      </c>
      <c r="H7" s="12"/>
      <c r="I7" s="4"/>
    </row>
    <row r="8" ht="12.75" customHeight="1">
      <c r="A8" t="s" s="32">
        <v>13</v>
      </c>
      <c r="B8" s="18"/>
      <c r="C8" s="33"/>
      <c r="D8" s="34"/>
      <c r="E8" s="34"/>
      <c r="F8" t="s" s="21">
        <v>14</v>
      </c>
      <c r="G8" s="19"/>
      <c r="H8" s="12"/>
      <c r="I8" s="4"/>
    </row>
    <row r="9" ht="12.75" customHeight="1">
      <c r="A9" t="s" s="32">
        <v>15</v>
      </c>
      <c r="B9" s="18"/>
      <c r="C9" s="33">
        <f>$C$8</f>
        <v>0</v>
      </c>
      <c r="D9" s="34"/>
      <c r="E9" s="34"/>
      <c r="F9" s="18"/>
      <c r="G9" s="19"/>
      <c r="H9" s="12"/>
      <c r="I9" s="4"/>
    </row>
    <row r="10" ht="12.75" customHeight="1">
      <c r="A10" t="s" s="32">
        <v>16</v>
      </c>
      <c r="B10" s="18"/>
      <c r="C10" s="33"/>
      <c r="D10" s="34"/>
      <c r="E10" s="34"/>
      <c r="F10" s="18"/>
      <c r="G10" s="35"/>
      <c r="H10" s="12"/>
      <c r="I10" s="4"/>
    </row>
    <row r="11" ht="13.5" customHeight="1">
      <c r="A11" t="s" s="32">
        <v>17</v>
      </c>
      <c r="B11" s="18"/>
      <c r="C11" s="33"/>
      <c r="D11" s="34"/>
      <c r="E11" s="34"/>
      <c r="F11" t="s" s="21">
        <v>18</v>
      </c>
      <c r="G11" s="35"/>
      <c r="H11" s="12"/>
      <c r="I11" s="4"/>
    </row>
    <row r="12" ht="12.75" customHeight="1">
      <c r="A12" t="s" s="36">
        <v>19</v>
      </c>
      <c r="B12" s="14"/>
      <c r="C12" s="37"/>
      <c r="D12" s="34"/>
      <c r="E12" s="34"/>
      <c r="F12" t="s" s="31">
        <v>20</v>
      </c>
      <c r="G12" s="19"/>
      <c r="H12" s="12"/>
      <c r="I12" s="4"/>
    </row>
    <row r="13" ht="28.5" customHeight="1">
      <c r="A13" t="s" s="38">
        <v>21</v>
      </c>
      <c r="B13" s="39"/>
      <c r="C13" s="39"/>
      <c r="D13" s="39"/>
      <c r="E13" s="39"/>
      <c r="F13" s="39"/>
      <c r="G13" s="40"/>
      <c r="H13" s="12"/>
      <c r="I13" s="4"/>
    </row>
    <row r="14" ht="17.25" customHeight="1">
      <c r="A14" t="s" s="41">
        <v>22</v>
      </c>
      <c r="B14" s="42"/>
      <c r="C14" s="43"/>
      <c r="D14" t="s" s="44">
        <v>23</v>
      </c>
      <c r="E14" s="45"/>
      <c r="F14" s="45"/>
      <c r="G14" s="46"/>
      <c r="H14" s="12"/>
      <c r="I14" s="4"/>
    </row>
    <row r="15" ht="15.95" customHeight="1">
      <c r="A15" s="47"/>
      <c r="B15" t="s" s="48">
        <v>24</v>
      </c>
      <c r="C15" s="49">
        <f>'Rekapitulace - Tableau 1 - Tabl'!$F$12</f>
        <v>0</v>
      </c>
      <c r="D15" t="s" s="50">
        <f>'Rekapitulace - Tableau 1 - Tabl'!B17</f>
        <v>25</v>
      </c>
      <c r="E15" s="51"/>
      <c r="F15" s="52"/>
      <c r="G15" s="49">
        <f>'Rekapitulace - Tableau 1 - Tabl'!J17</f>
        <v>0</v>
      </c>
      <c r="H15" s="12"/>
      <c r="I15" s="4"/>
    </row>
    <row r="16" ht="15.95" customHeight="1">
      <c r="A16" t="s" s="53">
        <v>26</v>
      </c>
      <c r="B16" t="s" s="54">
        <v>27</v>
      </c>
      <c r="C16" s="55">
        <f>'Rekapitulace - Tableau 1 - Tabl'!$G$12</f>
        <v>0</v>
      </c>
      <c r="D16" t="s" s="56">
        <f>'Rekapitulace - Tableau 1 - Tabl'!B18</f>
        <v>28</v>
      </c>
      <c r="E16" s="57"/>
      <c r="F16" s="58"/>
      <c r="G16" s="55">
        <f>'Rekapitulace - Tableau 1 - Tabl'!J18</f>
        <v>0</v>
      </c>
      <c r="H16" s="12"/>
      <c r="I16" s="4"/>
    </row>
    <row r="17" ht="15.95" customHeight="1">
      <c r="A17" t="s" s="53">
        <v>29</v>
      </c>
      <c r="B17" t="s" s="54">
        <v>30</v>
      </c>
      <c r="C17" s="55">
        <f>'Rekapitulace - Tableau 1 - Tabl'!$I$12</f>
        <v>0</v>
      </c>
      <c r="D17" t="s" s="56">
        <f>'Rekapitulace - Tableau 1 - Tabl'!B19</f>
        <v>31</v>
      </c>
      <c r="E17" s="57"/>
      <c r="F17" s="58"/>
      <c r="G17" s="55">
        <f>'Rekapitulace - Tableau 1 - Tabl'!J19</f>
        <v>0</v>
      </c>
      <c r="H17" s="12"/>
      <c r="I17" s="4"/>
    </row>
    <row r="18" ht="15.95" customHeight="1">
      <c r="A18" t="s" s="59">
        <v>32</v>
      </c>
      <c r="B18" t="s" s="54">
        <v>33</v>
      </c>
      <c r="C18" s="55">
        <f>'Rekapitulace - Tableau 1 - Tabl'!$H$12</f>
        <v>0</v>
      </c>
      <c r="D18" t="s" s="56">
        <f>'Rekapitulace - Tableau 1 - Tabl'!B20</f>
        <v>34</v>
      </c>
      <c r="E18" s="57"/>
      <c r="F18" s="58"/>
      <c r="G18" s="55">
        <f>'Rekapitulace - Tableau 1 - Tabl'!J20</f>
        <v>0</v>
      </c>
      <c r="H18" s="12"/>
      <c r="I18" s="4"/>
    </row>
    <row r="19" ht="15.95" customHeight="1">
      <c r="A19" t="s" s="56">
        <v>35</v>
      </c>
      <c r="B19" s="58"/>
      <c r="C19" s="55">
        <f>SUM(C15:C18)</f>
        <v>0</v>
      </c>
      <c r="D19" t="s" s="56">
        <f>'Rekapitulace - Tableau 1 - Tabl'!B21</f>
        <v>36</v>
      </c>
      <c r="E19" s="57"/>
      <c r="F19" s="58"/>
      <c r="G19" s="55">
        <f>'Rekapitulace - Tableau 1 - Tabl'!J21</f>
        <v>0</v>
      </c>
      <c r="H19" s="12"/>
      <c r="I19" s="4"/>
    </row>
    <row r="20" ht="15.95" customHeight="1">
      <c r="A20" s="13"/>
      <c r="B20" s="58"/>
      <c r="C20" s="55"/>
      <c r="D20" t="s" s="56">
        <f>'Rekapitulace - Tableau 1 - Tabl'!B22</f>
        <v>37</v>
      </c>
      <c r="E20" s="57"/>
      <c r="F20" s="58"/>
      <c r="G20" s="55">
        <f>'Rekapitulace - Tableau 1 - Tabl'!J22</f>
        <v>0</v>
      </c>
      <c r="H20" s="12"/>
      <c r="I20" s="4"/>
    </row>
    <row r="21" ht="15.95" customHeight="1">
      <c r="A21" t="s" s="56">
        <v>38</v>
      </c>
      <c r="B21" s="58"/>
      <c r="C21" s="55">
        <f>'Rekapitulace - Tableau 1 - Tabl'!$J$12</f>
        <v>0</v>
      </c>
      <c r="D21" t="s" s="56">
        <f>'Rekapitulace - Tableau 1 - Tabl'!B23</f>
        <v>39</v>
      </c>
      <c r="E21" s="57"/>
      <c r="F21" s="58"/>
      <c r="G21" s="55">
        <f>'Rekapitulace - Tableau 1 - Tabl'!J23</f>
        <v>0</v>
      </c>
      <c r="H21" s="12"/>
      <c r="I21" s="4"/>
    </row>
    <row r="22" ht="15.95" customHeight="1">
      <c r="A22" t="s" s="56">
        <v>40</v>
      </c>
      <c r="B22" s="58"/>
      <c r="C22" s="55">
        <f>C19+C21</f>
        <v>0</v>
      </c>
      <c r="D22" t="s" s="56">
        <v>41</v>
      </c>
      <c r="E22" s="57"/>
      <c r="F22" s="58"/>
      <c r="G22" s="55">
        <f>G23-SUM(G15:G21)</f>
        <v>0</v>
      </c>
      <c r="H22" s="12"/>
      <c r="I22" s="4"/>
    </row>
    <row r="23" ht="15.95" customHeight="1">
      <c r="A23" t="s" s="60">
        <v>42</v>
      </c>
      <c r="B23" s="61"/>
      <c r="C23" s="62">
        <f>C22+G23</f>
        <v>0</v>
      </c>
      <c r="D23" t="s" s="63">
        <v>43</v>
      </c>
      <c r="E23" s="64"/>
      <c r="F23" s="65"/>
      <c r="G23" s="55">
        <f>'Rekapitulace - Tableau 1 - Tabl'!$I$25</f>
        <v>0</v>
      </c>
      <c r="H23" s="12"/>
      <c r="I23" s="4"/>
    </row>
    <row r="24" ht="12.75" customHeight="1">
      <c r="A24" t="s" s="66">
        <v>44</v>
      </c>
      <c r="B24" s="67"/>
      <c r="C24" s="68"/>
      <c r="D24" t="s" s="69">
        <v>45</v>
      </c>
      <c r="E24" s="68"/>
      <c r="F24" t="s" s="69">
        <v>46</v>
      </c>
      <c r="G24" s="70"/>
      <c r="H24" s="12"/>
      <c r="I24" s="4"/>
    </row>
    <row r="25" ht="12.6" customHeight="1">
      <c r="A25" t="s" s="71">
        <v>47</v>
      </c>
      <c r="B25" s="72"/>
      <c r="C25" s="73"/>
      <c r="D25" t="s" s="74">
        <v>47</v>
      </c>
      <c r="E25" s="73"/>
      <c r="F25" t="s" s="74">
        <v>47</v>
      </c>
      <c r="G25" s="75"/>
      <c r="H25" s="12"/>
      <c r="I25" s="4"/>
    </row>
    <row r="26" ht="37.5" customHeight="1">
      <c r="A26" t="s" s="76">
        <v>48</v>
      </c>
      <c r="B26" s="77"/>
      <c r="C26" s="78"/>
      <c r="D26" t="s" s="79">
        <v>48</v>
      </c>
      <c r="E26" s="78"/>
      <c r="F26" t="s" s="79">
        <v>48</v>
      </c>
      <c r="G26" s="80"/>
      <c r="H26" s="12"/>
      <c r="I26" s="4"/>
    </row>
    <row r="27" ht="12.75" customHeight="1">
      <c r="A27" s="81"/>
      <c r="B27" s="82"/>
      <c r="C27" s="78"/>
      <c r="D27" s="83"/>
      <c r="E27" s="78"/>
      <c r="F27" s="83"/>
      <c r="G27" s="80"/>
      <c r="H27" s="12"/>
      <c r="I27" s="4"/>
    </row>
    <row r="28" ht="12.75" customHeight="1">
      <c r="A28" t="s" s="76">
        <v>49</v>
      </c>
      <c r="B28" s="84"/>
      <c r="C28" s="78"/>
      <c r="D28" t="s" s="79">
        <v>50</v>
      </c>
      <c r="E28" s="78"/>
      <c r="F28" t="s" s="79">
        <v>50</v>
      </c>
      <c r="G28" s="80"/>
      <c r="H28" s="12"/>
      <c r="I28" s="4"/>
    </row>
    <row r="29" ht="69" customHeight="1">
      <c r="A29" s="85"/>
      <c r="B29" s="86"/>
      <c r="C29" s="87"/>
      <c r="D29" s="88"/>
      <c r="E29" s="87"/>
      <c r="F29" s="88"/>
      <c r="G29" s="89"/>
      <c r="H29" s="12"/>
      <c r="I29" s="4"/>
    </row>
    <row r="30" ht="12.75" customHeight="1">
      <c r="A30" t="s" s="56">
        <v>51</v>
      </c>
      <c r="B30" s="90"/>
      <c r="C30" s="91">
        <v>21</v>
      </c>
      <c r="D30" t="s" s="92">
        <v>52</v>
      </c>
      <c r="E30" s="58"/>
      <c r="F30" s="93">
        <f>C23-F32</f>
        <v>0</v>
      </c>
      <c r="G30" s="94"/>
      <c r="H30" s="12"/>
      <c r="I30" s="4"/>
    </row>
    <row r="31" ht="12.75" customHeight="1">
      <c r="A31" t="s" s="56">
        <v>53</v>
      </c>
      <c r="B31" s="90"/>
      <c r="C31" s="91">
        <f>$C$30</f>
        <v>21</v>
      </c>
      <c r="D31" t="s" s="92">
        <v>54</v>
      </c>
      <c r="E31" s="58"/>
      <c r="F31" s="93">
        <f>ROUND(PRODUCT(F30,C31/100),0)</f>
        <v>0</v>
      </c>
      <c r="G31" s="94"/>
      <c r="H31" s="12"/>
      <c r="I31" s="4"/>
    </row>
    <row r="32" ht="12.75" customHeight="1">
      <c r="A32" t="s" s="56">
        <v>51</v>
      </c>
      <c r="B32" s="90"/>
      <c r="C32" s="91">
        <v>0</v>
      </c>
      <c r="D32" t="s" s="92">
        <v>54</v>
      </c>
      <c r="E32" s="58"/>
      <c r="F32" s="93">
        <v>0</v>
      </c>
      <c r="G32" s="94"/>
      <c r="H32" s="12"/>
      <c r="I32" s="4"/>
    </row>
    <row r="33" ht="12.75" customHeight="1">
      <c r="A33" t="s" s="56">
        <v>53</v>
      </c>
      <c r="B33" s="90"/>
      <c r="C33" s="91">
        <f>$C$32</f>
        <v>0</v>
      </c>
      <c r="D33" t="s" s="92">
        <v>54</v>
      </c>
      <c r="E33" s="58"/>
      <c r="F33" s="93">
        <f>ROUND(PRODUCT(F32,C33/100),0)</f>
        <v>0</v>
      </c>
      <c r="G33" s="94"/>
      <c r="H33" s="12"/>
      <c r="I33" s="4"/>
    </row>
    <row r="34" ht="19.5" customHeight="1">
      <c r="A34" t="s" s="95">
        <v>55</v>
      </c>
      <c r="B34" s="96"/>
      <c r="C34" s="96"/>
      <c r="D34" s="96"/>
      <c r="E34" s="97"/>
      <c r="F34" s="98">
        <f>ROUND(SUM(F30:F33),0)</f>
        <v>0</v>
      </c>
      <c r="G34" s="99"/>
      <c r="H34" s="100"/>
      <c r="I34" s="101"/>
    </row>
    <row r="35" ht="12.75" customHeight="1">
      <c r="A35" s="102"/>
      <c r="B35" s="102"/>
      <c r="C35" s="102"/>
      <c r="D35" s="102"/>
      <c r="E35" s="102"/>
      <c r="F35" s="102"/>
      <c r="G35" s="102"/>
      <c r="H35" s="4"/>
      <c r="I35" s="4"/>
    </row>
    <row r="36" ht="12.75" customHeight="1">
      <c r="A36" t="s" s="103">
        <v>56</v>
      </c>
      <c r="B36" s="4"/>
      <c r="C36" s="4"/>
      <c r="D36" s="4"/>
      <c r="E36" s="4"/>
      <c r="F36" s="4"/>
      <c r="G36" s="4"/>
      <c r="H36" t="s" s="103">
        <v>57</v>
      </c>
      <c r="I36" s="4"/>
    </row>
    <row r="37" ht="14.25" customHeight="1">
      <c r="A37" s="4"/>
      <c r="B37" s="104"/>
      <c r="C37" s="105"/>
      <c r="D37" s="105"/>
      <c r="E37" s="105"/>
      <c r="F37" s="105"/>
      <c r="G37" s="105"/>
      <c r="H37" t="s" s="103">
        <v>57</v>
      </c>
      <c r="I37" s="4"/>
    </row>
    <row r="38" ht="12.75" customHeight="1">
      <c r="A38" s="106"/>
      <c r="B38" s="105"/>
      <c r="C38" s="105"/>
      <c r="D38" s="105"/>
      <c r="E38" s="105"/>
      <c r="F38" s="105"/>
      <c r="G38" s="105"/>
      <c r="H38" t="s" s="103">
        <v>57</v>
      </c>
      <c r="I38" s="4"/>
    </row>
    <row r="39" ht="12.75" customHeight="1">
      <c r="A39" s="106"/>
      <c r="B39" s="105"/>
      <c r="C39" s="105"/>
      <c r="D39" s="105"/>
      <c r="E39" s="105"/>
      <c r="F39" s="105"/>
      <c r="G39" s="105"/>
      <c r="H39" t="s" s="103">
        <v>57</v>
      </c>
      <c r="I39" s="4"/>
    </row>
    <row r="40" ht="12.75" customHeight="1">
      <c r="A40" s="106"/>
      <c r="B40" s="105"/>
      <c r="C40" s="105"/>
      <c r="D40" s="105"/>
      <c r="E40" s="105"/>
      <c r="F40" s="105"/>
      <c r="G40" s="105"/>
      <c r="H40" t="s" s="103">
        <v>57</v>
      </c>
      <c r="I40" s="4"/>
    </row>
    <row r="41" ht="12.75" customHeight="1">
      <c r="A41" s="106"/>
      <c r="B41" s="105"/>
      <c r="C41" s="105"/>
      <c r="D41" s="105"/>
      <c r="E41" s="105"/>
      <c r="F41" s="105"/>
      <c r="G41" s="105"/>
      <c r="H41" t="s" s="103">
        <v>57</v>
      </c>
      <c r="I41" s="4"/>
    </row>
    <row r="42" ht="12.75" customHeight="1">
      <c r="A42" s="106"/>
      <c r="B42" s="105"/>
      <c r="C42" s="105"/>
      <c r="D42" s="105"/>
      <c r="E42" s="105"/>
      <c r="F42" s="105"/>
      <c r="G42" s="105"/>
      <c r="H42" t="s" s="103">
        <v>57</v>
      </c>
      <c r="I42" s="4"/>
    </row>
    <row r="43" ht="12.75" customHeight="1">
      <c r="A43" s="106"/>
      <c r="B43" s="105"/>
      <c r="C43" s="105"/>
      <c r="D43" s="105"/>
      <c r="E43" s="105"/>
      <c r="F43" s="105"/>
      <c r="G43" s="105"/>
      <c r="H43" t="s" s="103">
        <v>57</v>
      </c>
      <c r="I43" s="4"/>
    </row>
    <row r="44" ht="12.75" customHeight="1">
      <c r="A44" s="106"/>
      <c r="B44" s="105"/>
      <c r="C44" s="105"/>
      <c r="D44" s="105"/>
      <c r="E44" s="105"/>
      <c r="F44" s="105"/>
      <c r="G44" s="105"/>
      <c r="H44" t="s" s="103">
        <v>57</v>
      </c>
      <c r="I44" s="4"/>
    </row>
    <row r="45" ht="9" customHeight="1">
      <c r="A45" s="106"/>
      <c r="B45" s="105"/>
      <c r="C45" s="105"/>
      <c r="D45" s="105"/>
      <c r="E45" s="105"/>
      <c r="F45" s="105"/>
      <c r="G45" s="105"/>
      <c r="H45" t="s" s="103">
        <v>57</v>
      </c>
      <c r="I45" s="4"/>
    </row>
    <row r="46" ht="12.75" customHeight="1">
      <c r="A46" s="4"/>
      <c r="B46" s="107"/>
      <c r="C46" s="105"/>
      <c r="D46" s="105"/>
      <c r="E46" s="105"/>
      <c r="F46" s="105"/>
      <c r="G46" s="105"/>
      <c r="H46" s="4"/>
      <c r="I46" s="4"/>
    </row>
    <row r="47" ht="12.75" customHeight="1">
      <c r="A47" s="4"/>
      <c r="B47" s="107"/>
      <c r="C47" s="105"/>
      <c r="D47" s="105"/>
      <c r="E47" s="105"/>
      <c r="F47" s="105"/>
      <c r="G47" s="105"/>
      <c r="H47" s="4"/>
      <c r="I47" s="4"/>
    </row>
    <row r="48" ht="12.75" customHeight="1">
      <c r="A48" s="4"/>
      <c r="B48" s="107"/>
      <c r="C48" s="105"/>
      <c r="D48" s="105"/>
      <c r="E48" s="105"/>
      <c r="F48" s="105"/>
      <c r="G48" s="105"/>
      <c r="H48" s="4"/>
      <c r="I48" s="4"/>
    </row>
    <row r="49" ht="12.75" customHeight="1">
      <c r="A49" s="4"/>
      <c r="B49" s="107"/>
      <c r="C49" s="105"/>
      <c r="D49" s="105"/>
      <c r="E49" s="105"/>
      <c r="F49" s="105"/>
      <c r="G49" s="105"/>
      <c r="H49" s="4"/>
      <c r="I49" s="4"/>
    </row>
    <row r="50" ht="12.75" customHeight="1">
      <c r="A50" s="4"/>
      <c r="B50" s="107"/>
      <c r="C50" s="105"/>
      <c r="D50" s="105"/>
      <c r="E50" s="105"/>
      <c r="F50" s="105"/>
      <c r="G50" s="105"/>
      <c r="H50" s="4"/>
      <c r="I50" s="4"/>
    </row>
    <row r="51" ht="12.75" customHeight="1">
      <c r="A51" s="4"/>
      <c r="B51" s="107"/>
      <c r="C51" s="105"/>
      <c r="D51" s="105"/>
      <c r="E51" s="105"/>
      <c r="F51" s="105"/>
      <c r="G51" s="105"/>
      <c r="H51" s="4"/>
      <c r="I51" s="4"/>
    </row>
    <row r="52" ht="12.75" customHeight="1">
      <c r="A52" s="4"/>
      <c r="B52" s="107"/>
      <c r="C52" s="105"/>
      <c r="D52" s="105"/>
      <c r="E52" s="105"/>
      <c r="F52" s="105"/>
      <c r="G52" s="105"/>
      <c r="H52" s="4"/>
      <c r="I52" s="4"/>
    </row>
    <row r="53" ht="12.75" customHeight="1">
      <c r="A53" s="4"/>
      <c r="B53" s="107"/>
      <c r="C53" s="105"/>
      <c r="D53" s="105"/>
      <c r="E53" s="105"/>
      <c r="F53" s="105"/>
      <c r="G53" s="105"/>
      <c r="H53" s="4"/>
      <c r="I53" s="4"/>
    </row>
    <row r="54" ht="12.75" customHeight="1">
      <c r="A54" s="4"/>
      <c r="B54" s="107"/>
      <c r="C54" s="105"/>
      <c r="D54" s="105"/>
      <c r="E54" s="105"/>
      <c r="F54" s="105"/>
      <c r="G54" s="105"/>
      <c r="H54" s="4"/>
      <c r="I54" s="4"/>
    </row>
    <row r="55" ht="12.75" customHeight="1">
      <c r="A55" s="4"/>
      <c r="B55" s="107"/>
      <c r="C55" s="105"/>
      <c r="D55" s="105"/>
      <c r="E55" s="105"/>
      <c r="F55" s="105"/>
      <c r="G55" s="105"/>
      <c r="H55" s="4"/>
      <c r="I55" s="4"/>
    </row>
  </sheetData>
  <mergeCells count="26">
    <mergeCell ref="C7:E7"/>
    <mergeCell ref="A1:G1"/>
    <mergeCell ref="A23:B23"/>
    <mergeCell ref="C8:E8"/>
    <mergeCell ref="B50:G50"/>
    <mergeCell ref="F34:G34"/>
    <mergeCell ref="C9:E9"/>
    <mergeCell ref="F30:G30"/>
    <mergeCell ref="B46:G46"/>
    <mergeCell ref="C10:E10"/>
    <mergeCell ref="B37:G45"/>
    <mergeCell ref="C11:E11"/>
    <mergeCell ref="C12:E12"/>
    <mergeCell ref="D14:G14"/>
    <mergeCell ref="F31:G31"/>
    <mergeCell ref="B47:G47"/>
    <mergeCell ref="F32:G32"/>
    <mergeCell ref="B48:G48"/>
    <mergeCell ref="F33:G33"/>
    <mergeCell ref="B49:G49"/>
    <mergeCell ref="B51:G51"/>
    <mergeCell ref="B52:G52"/>
    <mergeCell ref="B53:G53"/>
    <mergeCell ref="B54:G54"/>
    <mergeCell ref="A13:G13"/>
    <mergeCell ref="B55:G55"/>
  </mergeCells>
  <pageMargins left="0.590551" right="0.393701" top="0.590551" bottom="0.984252" header="0.19685" footer="0.511811"/>
  <pageSetup firstPageNumber="1" fitToHeight="1" fitToWidth="1" scale="75" useFirstPageNumber="0" orientation="portrait" pageOrder="downThenOver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BF35"/>
  <sheetViews>
    <sheetView workbookViewId="0" showGridLines="0" defaultGridColor="1"/>
  </sheetViews>
  <sheetFormatPr defaultColWidth="1.5" defaultRowHeight="13.1" customHeight="1" outlineLevelRow="0" outlineLevelCol="0"/>
  <cols>
    <col min="1" max="1" width="1.35156" style="108" customWidth="1"/>
    <col min="2" max="2" width="6.85156" style="108" customWidth="1"/>
    <col min="3" max="3" width="7.17188" style="108" customWidth="1"/>
    <col min="4" max="4" width="13.3516" style="108" customWidth="1"/>
    <col min="5" max="5" width="18.5" style="108" customWidth="1"/>
    <col min="6" max="6" width="13.1719" style="108" customWidth="1"/>
    <col min="7" max="7" width="12.6719" style="108" customWidth="1"/>
    <col min="8" max="8" width="12.8516" style="108" customWidth="1"/>
    <col min="9" max="9" width="13" style="108" customWidth="1"/>
    <col min="10" max="10" width="12.5" style="108" customWidth="1"/>
    <col min="11" max="11" width="10.1719" style="108" customWidth="1"/>
    <col min="12" max="12" width="10.1719" style="108" customWidth="1"/>
    <col min="13" max="13" width="10.1719" style="108" customWidth="1"/>
    <col min="14" max="14" width="10.1719" style="108" customWidth="1"/>
    <col min="15" max="15" width="10.1719" style="108" customWidth="1"/>
    <col min="16" max="16" width="10.1719" style="108" customWidth="1"/>
    <col min="17" max="17" width="10.1719" style="108" customWidth="1"/>
    <col min="18" max="18" width="10.1719" style="108" customWidth="1"/>
    <col min="19" max="19" width="10.1719" style="108" customWidth="1"/>
    <col min="20" max="20" width="10.1719" style="108" customWidth="1"/>
    <col min="21" max="21" width="10.1719" style="108" customWidth="1"/>
    <col min="22" max="22" width="10.1719" style="108" customWidth="1"/>
    <col min="23" max="23" width="10.1719" style="108" customWidth="1"/>
    <col min="24" max="24" width="10.1719" style="108" customWidth="1"/>
    <col min="25" max="25" width="10.1719" style="108" customWidth="1"/>
    <col min="26" max="26" width="10.1719" style="108" customWidth="1"/>
    <col min="27" max="27" width="10.1719" style="108" customWidth="1"/>
    <col min="28" max="28" width="10.1719" style="108" customWidth="1"/>
    <col min="29" max="29" width="10.1719" style="108" customWidth="1"/>
    <col min="30" max="30" width="10.1719" style="108" customWidth="1"/>
    <col min="31" max="31" width="10.1719" style="108" customWidth="1"/>
    <col min="32" max="32" width="10.1719" style="108" customWidth="1"/>
    <col min="33" max="33" width="10.1719" style="108" customWidth="1"/>
    <col min="34" max="34" width="10.1719" style="108" customWidth="1"/>
    <col min="35" max="35" width="10.1719" style="108" customWidth="1"/>
    <col min="36" max="36" width="10.1719" style="108" customWidth="1"/>
    <col min="37" max="37" width="10.1719" style="108" customWidth="1"/>
    <col min="38" max="38" width="10.1719" style="108" customWidth="1"/>
    <col min="39" max="39" width="10.1719" style="108" customWidth="1"/>
    <col min="40" max="40" width="10.1719" style="108" customWidth="1"/>
    <col min="41" max="41" width="10.1719" style="108" customWidth="1"/>
    <col min="42" max="42" width="10.1719" style="108" customWidth="1"/>
    <col min="43" max="43" width="10.1719" style="108" customWidth="1"/>
    <col min="44" max="44" width="10.1719" style="108" customWidth="1"/>
    <col min="45" max="45" width="10.1719" style="108" customWidth="1"/>
    <col min="46" max="46" width="10.1719" style="108" customWidth="1"/>
    <col min="47" max="47" width="10.1719" style="108" customWidth="1"/>
    <col min="48" max="48" width="10.1719" style="108" customWidth="1"/>
    <col min="49" max="49" width="10.1719" style="108" customWidth="1"/>
    <col min="50" max="50" width="10.1719" style="108" customWidth="1"/>
    <col min="51" max="51" width="10.1719" style="108" customWidth="1"/>
    <col min="52" max="52" width="10.1719" style="108" customWidth="1"/>
    <col min="53" max="53" width="10.1719" style="108" customWidth="1"/>
    <col min="54" max="54" width="10.1719" style="108" customWidth="1"/>
    <col min="55" max="55" width="10.1719" style="108" customWidth="1"/>
    <col min="56" max="56" width="10.1719" style="108" customWidth="1"/>
    <col min="57" max="57" width="10.1719" style="108" customWidth="1"/>
    <col min="58" max="58" width="10.1719" style="108" customWidth="1"/>
    <col min="59" max="256" width="1.5" style="108" customWidth="1"/>
  </cols>
  <sheetData>
    <row r="1" ht="13.5" customHeight="1">
      <c r="A1" s="109"/>
      <c r="B1" t="s" s="110">
        <v>58</v>
      </c>
      <c r="C1" s="111"/>
      <c r="D1" t="s" s="112">
        <f>CONCATENATE('Krycí list - Tableau 1 - Tablea'!$A$7," ",'Krycí list - Tableau 1 - Tablea'!$C$7)</f>
        <v>59</v>
      </c>
      <c r="E1" s="113"/>
      <c r="F1" s="114"/>
      <c r="G1" s="115"/>
      <c r="H1" t="s" s="74">
        <v>60</v>
      </c>
      <c r="I1" s="116"/>
      <c r="J1" s="73"/>
      <c r="K1" s="117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</row>
    <row r="2" ht="13.5" customHeight="1">
      <c r="A2" s="118"/>
      <c r="B2" t="s" s="119">
        <v>61</v>
      </c>
      <c r="C2" s="120"/>
      <c r="D2" t="s" s="121">
        <f>CONCATENATE('Krycí list - Tableau 1 - Tablea'!$A$5," ",'Krycí list - Tableau 1 - Tablea'!$C$5)</f>
        <v>57</v>
      </c>
      <c r="E2" s="122"/>
      <c r="F2" s="123"/>
      <c r="G2" s="124"/>
      <c r="H2" t="s" s="125">
        <v>62</v>
      </c>
      <c r="I2" s="126"/>
      <c r="J2" s="120"/>
      <c r="K2" s="117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ht="13.5" customHeight="1">
      <c r="A3" s="127"/>
      <c r="B3" s="72"/>
      <c r="C3" s="72"/>
      <c r="D3" s="72"/>
      <c r="E3" s="72"/>
      <c r="F3" s="72"/>
      <c r="G3" s="72"/>
      <c r="H3" s="72"/>
      <c r="I3" s="72"/>
      <c r="J3" s="72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</row>
    <row r="4" ht="19.5" customHeight="1">
      <c r="A4" s="127"/>
      <c r="B4" t="s" s="128">
        <v>63</v>
      </c>
      <c r="C4" s="105"/>
      <c r="D4" s="105"/>
      <c r="E4" s="105"/>
      <c r="F4" s="105"/>
      <c r="G4" s="105"/>
      <c r="H4" s="105"/>
      <c r="I4" s="105"/>
      <c r="J4" s="10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ht="13.5" customHeight="1">
      <c r="A5" s="127"/>
      <c r="B5" s="129"/>
      <c r="C5" s="129"/>
      <c r="D5" s="129"/>
      <c r="E5" s="129"/>
      <c r="F5" s="129"/>
      <c r="G5" s="129"/>
      <c r="H5" s="129"/>
      <c r="I5" s="129"/>
      <c r="J5" s="129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</row>
    <row r="6" ht="13.5" customHeight="1">
      <c r="A6" s="130"/>
      <c r="B6" s="44"/>
      <c r="C6" t="s" s="131">
        <v>64</v>
      </c>
      <c r="D6" s="132"/>
      <c r="E6" s="133"/>
      <c r="F6" t="s" s="134">
        <v>65</v>
      </c>
      <c r="G6" t="s" s="135">
        <v>66</v>
      </c>
      <c r="H6" t="s" s="135">
        <v>67</v>
      </c>
      <c r="I6" t="s" s="135">
        <v>68</v>
      </c>
      <c r="J6" t="s" s="136">
        <v>38</v>
      </c>
      <c r="K6" s="1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ht="12.75" customHeight="1">
      <c r="A7" s="130"/>
      <c r="B7" t="s" s="137">
        <f>'Položky - Tableau 1 - Tableau 1'!B7</f>
        <v>69</v>
      </c>
      <c r="C7" t="s" s="138">
        <f>'Položky - Tableau 1 - Tableau 1'!C7</f>
        <v>70</v>
      </c>
      <c r="D7" s="139"/>
      <c r="E7" s="140"/>
      <c r="F7" s="141">
        <f>'Položky - Tableau 1 - Tableau 1'!G13</f>
        <v>0</v>
      </c>
      <c r="G7" s="142">
        <f>'Položky - Tableau 1 - Tableau 1'!BB13</f>
        <v>0</v>
      </c>
      <c r="H7" s="142">
        <f>'Položky - Tableau 1 - Tableau 1'!BC13</f>
        <v>0</v>
      </c>
      <c r="I7" s="142">
        <f>'Položky - Tableau 1 - Tableau 1'!BD13</f>
        <v>0</v>
      </c>
      <c r="J7" s="143">
        <f>'Položky - Tableau 1 - Tableau 1'!BE13</f>
        <v>0</v>
      </c>
      <c r="K7" s="12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</row>
    <row r="8" ht="12.75" customHeight="1">
      <c r="A8" s="130"/>
      <c r="B8" t="s" s="144">
        <f>'Položky - Tableau 1 - Tableau 1'!B14</f>
        <v>71</v>
      </c>
      <c r="C8" t="s" s="145">
        <f>'Položky - Tableau 1 - Tableau 1'!C14</f>
        <v>72</v>
      </c>
      <c r="D8" s="84"/>
      <c r="E8" s="146"/>
      <c r="F8" s="147">
        <f>'Položky - Tableau 1 - Tableau 1'!G17</f>
        <v>0</v>
      </c>
      <c r="G8" s="148">
        <f>'Položky - Tableau 1 - Tableau 1'!BB17</f>
        <v>0</v>
      </c>
      <c r="H8" s="148">
        <f>'Položky - Tableau 1 - Tableau 1'!BC17</f>
        <v>0</v>
      </c>
      <c r="I8" s="148">
        <f>'Položky - Tableau 1 - Tableau 1'!BD17</f>
        <v>0</v>
      </c>
      <c r="J8" s="149">
        <f>'Položky - Tableau 1 - Tableau 1'!BE17</f>
        <v>0</v>
      </c>
      <c r="K8" s="12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</row>
    <row r="9" ht="12.75" customHeight="1">
      <c r="A9" s="130"/>
      <c r="B9" t="s" s="144">
        <f>'Položky - Tableau 1 - Tableau 1'!B18</f>
        <v>73</v>
      </c>
      <c r="C9" t="s" s="145">
        <f>'Položky - Tableau 1 - Tableau 1'!C18</f>
        <v>74</v>
      </c>
      <c r="D9" s="84"/>
      <c r="E9" s="146"/>
      <c r="F9" s="147">
        <f>'Položky - Tableau 1 - Tableau 1'!G29</f>
        <v>0</v>
      </c>
      <c r="G9" s="148">
        <f>'Položky - Tableau 1 - Tableau 1'!BB29</f>
        <v>0</v>
      </c>
      <c r="H9" s="148">
        <f>'Položky - Tableau 1 - Tableau 1'!BC29</f>
        <v>0</v>
      </c>
      <c r="I9" s="148">
        <f>'Položky - Tableau 1 - Tableau 1'!BD29</f>
        <v>0</v>
      </c>
      <c r="J9" s="149">
        <f>'Položky - Tableau 1 - Tableau 1'!BE29</f>
        <v>0</v>
      </c>
      <c r="K9" s="12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</row>
    <row r="10" ht="13.5" customHeight="1">
      <c r="A10" s="130"/>
      <c r="B10" t="s" s="150">
        <f>'Položky - Tableau 1 - Tableau 1'!B30</f>
        <v>75</v>
      </c>
      <c r="C10" t="s" s="151">
        <f>'Položky - Tableau 1 - Tableau 1'!C30</f>
        <v>76</v>
      </c>
      <c r="D10" s="129"/>
      <c r="E10" s="152"/>
      <c r="F10" s="153">
        <f>'Položky - Tableau 1 - Tableau 1'!G32</f>
        <v>0</v>
      </c>
      <c r="G10" s="154">
        <f>'Položky - Tableau 1 - Tableau 1'!BB32</f>
        <v>0</v>
      </c>
      <c r="H10" s="154">
        <f>'Položky - Tableau 1 - Tableau 1'!BC32</f>
        <v>0</v>
      </c>
      <c r="I10" s="154">
        <f>'Položky - Tableau 1 - Tableau 1'!BD32</f>
        <v>0</v>
      </c>
      <c r="J10" s="155">
        <f>'Položky - Tableau 1 - Tableau 1'!BE32</f>
        <v>0</v>
      </c>
      <c r="K10" s="12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ht="13.5" customHeight="1">
      <c r="A11" s="130"/>
      <c r="B11" s="156"/>
      <c r="C11" s="157"/>
      <c r="D11" s="158"/>
      <c r="E11" s="159"/>
      <c r="F11" s="160"/>
      <c r="G11" s="161"/>
      <c r="H11" s="161"/>
      <c r="I11" s="161"/>
      <c r="J11" s="162"/>
      <c r="K11" s="12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ht="13.5" customHeight="1">
      <c r="A12" s="130"/>
      <c r="B12" s="163"/>
      <c r="C12" t="s" s="164">
        <v>77</v>
      </c>
      <c r="D12" s="165"/>
      <c r="E12" s="166"/>
      <c r="F12" s="167">
        <f>SUM(F7:F11)</f>
        <v>0</v>
      </c>
      <c r="G12" s="168">
        <f>SUM(G7:G11)</f>
        <v>0</v>
      </c>
      <c r="H12" s="168">
        <f>SUM(H7:H11)</f>
        <v>0</v>
      </c>
      <c r="I12" s="168">
        <f>SUM(I7:I11)</f>
        <v>0</v>
      </c>
      <c r="J12" s="169">
        <f>SUM(J7:J11)</f>
        <v>0</v>
      </c>
      <c r="K12" s="170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</row>
    <row r="13" ht="12.75" customHeight="1">
      <c r="A13" s="127"/>
      <c r="B13" s="139"/>
      <c r="C13" s="139"/>
      <c r="D13" s="139"/>
      <c r="E13" s="139"/>
      <c r="F13" s="139"/>
      <c r="G13" s="139"/>
      <c r="H13" s="139"/>
      <c r="I13" s="139"/>
      <c r="J13" s="139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ht="19.5" customHeight="1">
      <c r="A14" s="127"/>
      <c r="B14" t="s" s="128">
        <v>78</v>
      </c>
      <c r="C14" s="105"/>
      <c r="D14" s="105"/>
      <c r="E14" s="105"/>
      <c r="F14" s="105"/>
      <c r="G14" s="105"/>
      <c r="H14" s="105"/>
      <c r="I14" s="105"/>
      <c r="J14" s="105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172"/>
      <c r="BC14" s="172"/>
      <c r="BD14" s="172"/>
      <c r="BE14" s="172"/>
      <c r="BF14" s="172"/>
    </row>
    <row r="15" ht="13.5" customHeight="1">
      <c r="A15" s="127"/>
      <c r="B15" s="129"/>
      <c r="C15" s="129"/>
      <c r="D15" s="129"/>
      <c r="E15" s="129"/>
      <c r="F15" s="129"/>
      <c r="G15" s="129"/>
      <c r="H15" s="129"/>
      <c r="I15" s="129"/>
      <c r="J15" s="129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</row>
    <row r="16" ht="12.75" customHeight="1">
      <c r="A16" s="130"/>
      <c r="B16" t="s" s="66">
        <v>79</v>
      </c>
      <c r="C16" s="67"/>
      <c r="D16" s="67"/>
      <c r="E16" s="173"/>
      <c r="F16" t="s" s="174">
        <v>80</v>
      </c>
      <c r="G16" t="s" s="175">
        <v>81</v>
      </c>
      <c r="H16" t="s" s="176">
        <v>82</v>
      </c>
      <c r="I16" s="177"/>
      <c r="J16" t="s" s="178">
        <v>80</v>
      </c>
      <c r="K16" s="1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</row>
    <row r="17" ht="12.75" customHeight="1">
      <c r="A17" s="130"/>
      <c r="B17" t="s" s="56">
        <v>83</v>
      </c>
      <c r="C17" s="90"/>
      <c r="D17" s="90"/>
      <c r="E17" s="179"/>
      <c r="F17" s="180"/>
      <c r="G17" s="181"/>
      <c r="H17" s="182">
        <f>CHOOSE(BB17+1,$F$12+$G$12,$F$12+$G$12+$I$12,$F$12+$G$12+$H$12+$I$12,$F$12,$G$12,$I$12,$H$12,$I$12+$H$12,0)</f>
        <v>0</v>
      </c>
      <c r="I17" s="183"/>
      <c r="J17" s="184">
        <f>F17+G17*H17/100</f>
        <v>0</v>
      </c>
      <c r="K17" s="12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>
        <v>0</v>
      </c>
      <c r="BC17" s="4"/>
      <c r="BD17" s="4"/>
      <c r="BE17" s="4"/>
      <c r="BF17" s="4"/>
    </row>
    <row r="18" ht="12.75" customHeight="1">
      <c r="A18" s="130"/>
      <c r="B18" t="s" s="56">
        <v>84</v>
      </c>
      <c r="C18" s="90"/>
      <c r="D18" s="90"/>
      <c r="E18" s="179"/>
      <c r="F18" s="180"/>
      <c r="G18" s="181"/>
      <c r="H18" s="182">
        <f>CHOOSE(BB18+1,$F$12+$G$12,$F$12+$G$12+$I$12,$F$12+$G$12+$H$12+$I$12,$F$12,$G$12,$I$12,$H$12,$I$12+$H$12,0)</f>
        <v>0</v>
      </c>
      <c r="I18" s="183"/>
      <c r="J18" s="184">
        <f>F18+G18*H18/100</f>
        <v>0</v>
      </c>
      <c r="K18" s="12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>
        <v>0</v>
      </c>
      <c r="BC18" s="4"/>
      <c r="BD18" s="4"/>
      <c r="BE18" s="4"/>
      <c r="BF18" s="4"/>
    </row>
    <row r="19" ht="12.75" customHeight="1">
      <c r="A19" s="130"/>
      <c r="B19" t="s" s="56">
        <v>85</v>
      </c>
      <c r="C19" s="90"/>
      <c r="D19" s="90"/>
      <c r="E19" s="179"/>
      <c r="F19" s="180"/>
      <c r="G19" s="181"/>
      <c r="H19" s="182">
        <f>CHOOSE(BB19+1,$F$12+$G$12,$F$12+$G$12+$I$12,$F$12+$G$12+$H$12+$I$12,$F$12,$G$12,$I$12,$H$12,$I$12+$H$12,0)</f>
        <v>0</v>
      </c>
      <c r="I19" s="183"/>
      <c r="J19" s="184">
        <f>F19+G19*H19/100</f>
        <v>0</v>
      </c>
      <c r="K19" s="12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>
        <v>0</v>
      </c>
      <c r="BC19" s="4"/>
      <c r="BD19" s="4"/>
      <c r="BE19" s="4"/>
      <c r="BF19" s="4"/>
    </row>
    <row r="20" ht="12.75" customHeight="1">
      <c r="A20" s="130"/>
      <c r="B20" t="s" s="56">
        <v>86</v>
      </c>
      <c r="C20" s="90"/>
      <c r="D20" s="90"/>
      <c r="E20" s="179"/>
      <c r="F20" s="180"/>
      <c r="G20" s="181"/>
      <c r="H20" s="182">
        <f>CHOOSE(BB20+1,$F$12+$G$12,$F$12+$G$12+$I$12,$F$12+$G$12+$H$12+$I$12,$F$12,$G$12,$I$12,$H$12,$I$12+$H$12,0)</f>
        <v>0</v>
      </c>
      <c r="I20" s="183"/>
      <c r="J20" s="184">
        <f>F20+G20*H20/100</f>
        <v>0</v>
      </c>
      <c r="K20" s="12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>
        <v>0</v>
      </c>
      <c r="BC20" s="4"/>
      <c r="BD20" s="4"/>
      <c r="BE20" s="4"/>
      <c r="BF20" s="4"/>
    </row>
    <row r="21" ht="12.75" customHeight="1">
      <c r="A21" s="130"/>
      <c r="B21" t="s" s="56">
        <v>87</v>
      </c>
      <c r="C21" s="90"/>
      <c r="D21" s="90"/>
      <c r="E21" s="179"/>
      <c r="F21" s="180"/>
      <c r="G21" s="181"/>
      <c r="H21" s="182">
        <f>CHOOSE(BB21+1,$F$12+$G$12,$F$12+$G$12+$I$12,$F$12+$G$12+$H$12+$I$12,$F$12,$G$12,$I$12,$H$12,$I$12+$H$12,0)</f>
        <v>0</v>
      </c>
      <c r="I21" s="183"/>
      <c r="J21" s="184">
        <f>F21+G21*H21/100</f>
        <v>0</v>
      </c>
      <c r="K21" s="12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>
        <v>1</v>
      </c>
      <c r="BC21" s="4"/>
      <c r="BD21" s="4"/>
      <c r="BE21" s="4"/>
      <c r="BF21" s="4"/>
    </row>
    <row r="22" ht="12.75" customHeight="1">
      <c r="A22" s="130"/>
      <c r="B22" t="s" s="56">
        <v>88</v>
      </c>
      <c r="C22" s="90"/>
      <c r="D22" s="90"/>
      <c r="E22" s="179"/>
      <c r="F22" s="180"/>
      <c r="G22" s="181"/>
      <c r="H22" s="182">
        <f>CHOOSE(BB22+1,$F$12+$G$12,$F$12+$G$12+$I$12,$F$12+$G$12+$H$12+$I$12,$F$12,$G$12,$I$12,$H$12,$I$12+$H$12,0)</f>
        <v>0</v>
      </c>
      <c r="I22" s="183"/>
      <c r="J22" s="184">
        <f>F22+G22*H22/100</f>
        <v>0</v>
      </c>
      <c r="K22" s="12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>
        <v>1</v>
      </c>
      <c r="BC22" s="4"/>
      <c r="BD22" s="4"/>
      <c r="BE22" s="4"/>
      <c r="BF22" s="4"/>
    </row>
    <row r="23" ht="12.75" customHeight="1">
      <c r="A23" s="130"/>
      <c r="B23" t="s" s="56">
        <v>89</v>
      </c>
      <c r="C23" s="90"/>
      <c r="D23" s="90"/>
      <c r="E23" s="179"/>
      <c r="F23" s="180"/>
      <c r="G23" s="181"/>
      <c r="H23" s="182">
        <f>CHOOSE(BB23+1,$F$12+$G$12,$F$12+$G$12+$I$12,$F$12+$G$12+$H$12+$I$12,$F$12,$G$12,$I$12,$H$12,$I$12+$H$12,0)</f>
        <v>0</v>
      </c>
      <c r="I23" s="183"/>
      <c r="J23" s="184">
        <f>F23+G23*H23/100</f>
        <v>0</v>
      </c>
      <c r="K23" s="12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>
        <v>2</v>
      </c>
      <c r="BC23" s="4"/>
      <c r="BD23" s="4"/>
      <c r="BE23" s="4"/>
      <c r="BF23" s="4"/>
    </row>
    <row r="24" ht="12.75" customHeight="1">
      <c r="A24" s="130"/>
      <c r="B24" t="s" s="56">
        <v>90</v>
      </c>
      <c r="C24" s="90"/>
      <c r="D24" s="90"/>
      <c r="E24" s="179"/>
      <c r="F24" s="180"/>
      <c r="G24" s="181"/>
      <c r="H24" s="182">
        <f>CHOOSE(BB24+1,$F$12+$G$12,$F$12+$G$12+$I$12,$F$12+$G$12+$H$12+$I$12,$F$12,$G$12,$I$12,$H$12,$I$12+$H$12,0)</f>
        <v>0</v>
      </c>
      <c r="I24" s="183"/>
      <c r="J24" s="184">
        <f>F24+G24*H24/100</f>
        <v>0</v>
      </c>
      <c r="K24" s="12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>
        <v>2</v>
      </c>
      <c r="BC24" s="4"/>
      <c r="BD24" s="4"/>
      <c r="BE24" s="4"/>
      <c r="BF24" s="4"/>
    </row>
    <row r="25" ht="13.5" customHeight="1">
      <c r="A25" s="130"/>
      <c r="B25" s="185"/>
      <c r="C25" t="s" s="186">
        <v>91</v>
      </c>
      <c r="D25" s="187"/>
      <c r="E25" s="188"/>
      <c r="F25" s="189"/>
      <c r="G25" s="190"/>
      <c r="H25" s="190"/>
      <c r="I25" s="191">
        <f>SUM(J17:J24)</f>
        <v>0</v>
      </c>
      <c r="J25" s="99"/>
      <c r="K25" s="12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</row>
    <row r="26" ht="12.75" customHeight="1">
      <c r="A26" s="127"/>
      <c r="B26" s="102"/>
      <c r="C26" s="102"/>
      <c r="D26" s="102"/>
      <c r="E26" s="102"/>
      <c r="F26" s="102"/>
      <c r="G26" s="102"/>
      <c r="H26" s="102"/>
      <c r="I26" s="102"/>
      <c r="J26" s="102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</row>
    <row r="27" ht="12.75" customHeight="1">
      <c r="A27" s="127"/>
      <c r="B27" s="4"/>
      <c r="C27" s="171"/>
      <c r="D27" s="4"/>
      <c r="E27" s="4"/>
      <c r="F27" s="4"/>
      <c r="G27" s="192"/>
      <c r="H27" s="193"/>
      <c r="I27" s="193"/>
      <c r="J27" s="19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</row>
    <row r="28" ht="12.75" customHeight="1">
      <c r="A28" s="127"/>
      <c r="B28" s="4"/>
      <c r="C28" s="4"/>
      <c r="D28" s="4"/>
      <c r="E28" s="4"/>
      <c r="F28" s="4"/>
      <c r="G28" s="192"/>
      <c r="H28" s="193"/>
      <c r="I28" s="193"/>
      <c r="J28" s="19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</row>
    <row r="29" ht="12.75" customHeight="1">
      <c r="A29" s="127"/>
      <c r="B29" s="4"/>
      <c r="C29" s="4"/>
      <c r="D29" s="4"/>
      <c r="E29" s="4"/>
      <c r="F29" s="4"/>
      <c r="G29" s="192"/>
      <c r="H29" s="193"/>
      <c r="I29" s="193"/>
      <c r="J29" s="19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</row>
    <row r="30" ht="12.75" customHeight="1">
      <c r="A30" s="127"/>
      <c r="B30" s="4"/>
      <c r="C30" s="4"/>
      <c r="D30" s="4"/>
      <c r="E30" s="4"/>
      <c r="F30" s="4"/>
      <c r="G30" s="192"/>
      <c r="H30" s="193"/>
      <c r="I30" s="193"/>
      <c r="J30" s="19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</row>
    <row r="31" ht="12.75" customHeight="1">
      <c r="A31" s="127"/>
      <c r="B31" s="4"/>
      <c r="C31" s="4"/>
      <c r="D31" s="4"/>
      <c r="E31" s="4"/>
      <c r="F31" s="4"/>
      <c r="G31" s="192"/>
      <c r="H31" s="193"/>
      <c r="I31" s="193"/>
      <c r="J31" s="19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</row>
    <row r="32" ht="12.75" customHeight="1">
      <c r="A32" s="127"/>
      <c r="B32" s="4"/>
      <c r="C32" s="4"/>
      <c r="D32" s="4"/>
      <c r="E32" s="4"/>
      <c r="F32" s="4"/>
      <c r="G32" s="192"/>
      <c r="H32" s="193"/>
      <c r="I32" s="193"/>
      <c r="J32" s="19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</row>
    <row r="33" ht="12.75" customHeight="1">
      <c r="A33" s="127"/>
      <c r="B33" s="4"/>
      <c r="C33" s="4"/>
      <c r="D33" s="4"/>
      <c r="E33" s="4"/>
      <c r="F33" s="4"/>
      <c r="G33" s="192"/>
      <c r="H33" s="193"/>
      <c r="I33" s="193"/>
      <c r="J33" s="19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</row>
    <row r="34" ht="12.75" customHeight="1">
      <c r="A34" s="127"/>
      <c r="B34" s="4"/>
      <c r="C34" s="4"/>
      <c r="D34" s="4"/>
      <c r="E34" s="4"/>
      <c r="F34" s="4"/>
      <c r="G34" s="192"/>
      <c r="H34" s="193"/>
      <c r="I34" s="193"/>
      <c r="J34" s="19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</row>
    <row r="35" ht="12.75" customHeight="1">
      <c r="A35" s="195"/>
      <c r="B35" s="4"/>
      <c r="C35" s="4"/>
      <c r="D35" s="4"/>
      <c r="E35" s="4"/>
      <c r="F35" s="4"/>
      <c r="G35" s="192"/>
      <c r="H35" s="193"/>
      <c r="I35" s="193"/>
      <c r="J35" s="19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</row>
  </sheetData>
  <mergeCells count="6">
    <mergeCell ref="B1:C1"/>
    <mergeCell ref="B2:C2"/>
    <mergeCell ref="H2:J2"/>
    <mergeCell ref="B4:J4"/>
    <mergeCell ref="B14:J14"/>
    <mergeCell ref="I25:J25"/>
  </mergeCells>
  <pageMargins left="0.590551" right="0.393701" top="0.590551" bottom="0.984252" header="0.19685" footer="0.511811"/>
  <pageSetup firstPageNumber="1" fitToHeight="1" fitToWidth="1" scale="75" useFirstPageNumber="0" orientation="portrait" pageOrder="downThenOver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CZ42"/>
  <sheetViews>
    <sheetView workbookViewId="0" showGridLines="0" defaultGridColor="1"/>
  </sheetViews>
  <sheetFormatPr defaultColWidth="5.16667" defaultRowHeight="13.1" customHeight="1" outlineLevelRow="0" outlineLevelCol="0"/>
  <cols>
    <col min="1" max="1" width="5.17188" style="196" customWidth="1"/>
    <col min="2" max="2" width="13.5" style="196" customWidth="1"/>
    <col min="3" max="3" width="47.1719" style="196" customWidth="1"/>
    <col min="4" max="4" width="6.5" style="196" customWidth="1"/>
    <col min="5" max="5" width="10" style="196" customWidth="1"/>
    <col min="6" max="6" width="11.5" style="196" customWidth="1"/>
    <col min="7" max="7" width="16.1719" style="196" customWidth="1"/>
    <col min="8" max="8" width="10.6719" style="196" customWidth="1"/>
    <col min="9" max="9" width="10.6719" style="196" customWidth="1"/>
    <col min="10" max="10" width="10.6719" style="196" customWidth="1"/>
    <col min="11" max="11" width="10.6719" style="196" customWidth="1"/>
    <col min="12" max="12" width="88" style="196" customWidth="1"/>
    <col min="13" max="13" width="52.8516" style="196" customWidth="1"/>
    <col min="14" max="14" width="10.6719" style="196" customWidth="1"/>
    <col min="15" max="15" width="10.6719" style="196" customWidth="1"/>
    <col min="16" max="16" width="10.6719" style="196" customWidth="1"/>
    <col min="17" max="17" width="10.6719" style="196" customWidth="1"/>
    <col min="18" max="18" width="10.6719" style="196" customWidth="1"/>
    <col min="19" max="19" width="10.6719" style="196" customWidth="1"/>
    <col min="20" max="20" width="10.6719" style="196" customWidth="1"/>
    <col min="21" max="21" width="10.6719" style="196" customWidth="1"/>
    <col min="22" max="22" width="10.6719" style="196" customWidth="1"/>
    <col min="23" max="23" width="10.6719" style="196" customWidth="1"/>
    <col min="24" max="24" width="10.6719" style="196" customWidth="1"/>
    <col min="25" max="25" width="10.6719" style="196" customWidth="1"/>
    <col min="26" max="26" width="10.6719" style="196" customWidth="1"/>
    <col min="27" max="27" width="10.6719" style="196" customWidth="1"/>
    <col min="28" max="28" width="10.6719" style="196" customWidth="1"/>
    <col min="29" max="29" width="10.6719" style="196" customWidth="1"/>
    <col min="30" max="30" width="10.6719" style="196" customWidth="1"/>
    <col min="31" max="31" width="10.6719" style="196" customWidth="1"/>
    <col min="32" max="32" width="10.6719" style="196" customWidth="1"/>
    <col min="33" max="33" width="10.6719" style="196" customWidth="1"/>
    <col min="34" max="34" width="10.6719" style="196" customWidth="1"/>
    <col min="35" max="35" width="10.6719" style="196" customWidth="1"/>
    <col min="36" max="36" width="10.6719" style="196" customWidth="1"/>
    <col min="37" max="37" width="10.6719" style="196" customWidth="1"/>
    <col min="38" max="38" width="10.6719" style="196" customWidth="1"/>
    <col min="39" max="39" width="10.6719" style="196" customWidth="1"/>
    <col min="40" max="40" width="10.6719" style="196" customWidth="1"/>
    <col min="41" max="41" width="10.6719" style="196" customWidth="1"/>
    <col min="42" max="42" width="10.6719" style="196" customWidth="1"/>
    <col min="43" max="43" width="10.6719" style="196" customWidth="1"/>
    <col min="44" max="44" width="10.6719" style="196" customWidth="1"/>
    <col min="45" max="45" width="10.6719" style="196" customWidth="1"/>
    <col min="46" max="46" width="10.6719" style="196" customWidth="1"/>
    <col min="47" max="47" width="10.6719" style="196" customWidth="1"/>
    <col min="48" max="48" width="10.6719" style="196" customWidth="1"/>
    <col min="49" max="49" width="10.6719" style="196" customWidth="1"/>
    <col min="50" max="50" width="10.6719" style="196" customWidth="1"/>
    <col min="51" max="51" width="10.6719" style="196" customWidth="1"/>
    <col min="52" max="52" width="10.6719" style="196" customWidth="1"/>
    <col min="53" max="53" width="10.6719" style="196" customWidth="1"/>
    <col min="54" max="54" width="10.6719" style="196" customWidth="1"/>
    <col min="55" max="55" width="10.6719" style="196" customWidth="1"/>
    <col min="56" max="56" width="10.6719" style="196" customWidth="1"/>
    <col min="57" max="57" width="10.6719" style="196" customWidth="1"/>
    <col min="58" max="58" width="10.6719" style="196" customWidth="1"/>
    <col min="59" max="59" width="10.6719" style="196" customWidth="1"/>
    <col min="60" max="60" width="10.6719" style="196" customWidth="1"/>
    <col min="61" max="61" width="10.6719" style="196" customWidth="1"/>
    <col min="62" max="62" width="10.6719" style="196" customWidth="1"/>
    <col min="63" max="63" width="10.6719" style="196" customWidth="1"/>
    <col min="64" max="64" width="10.6719" style="196" customWidth="1"/>
    <col min="65" max="65" width="10.6719" style="196" customWidth="1"/>
    <col min="66" max="66" width="10.6719" style="196" customWidth="1"/>
    <col min="67" max="67" width="10.6719" style="196" customWidth="1"/>
    <col min="68" max="68" width="10.6719" style="196" customWidth="1"/>
    <col min="69" max="69" width="10.6719" style="196" customWidth="1"/>
    <col min="70" max="70" width="10.6719" style="196" customWidth="1"/>
    <col min="71" max="71" width="10.6719" style="196" customWidth="1"/>
    <col min="72" max="72" width="10.6719" style="196" customWidth="1"/>
    <col min="73" max="73" width="10.6719" style="196" customWidth="1"/>
    <col min="74" max="74" width="10.6719" style="196" customWidth="1"/>
    <col min="75" max="75" width="10.6719" style="196" customWidth="1"/>
    <col min="76" max="76" width="10.6719" style="196" customWidth="1"/>
    <col min="77" max="77" width="10.6719" style="196" customWidth="1"/>
    <col min="78" max="78" width="10.6719" style="196" customWidth="1"/>
    <col min="79" max="79" width="10.6719" style="196" customWidth="1"/>
    <col min="80" max="80" width="10.6719" style="196" customWidth="1"/>
    <col min="81" max="81" width="10.6719" style="196" customWidth="1"/>
    <col min="82" max="82" width="10.6719" style="196" customWidth="1"/>
    <col min="83" max="83" width="10.6719" style="196" customWidth="1"/>
    <col min="84" max="84" width="10.6719" style="196" customWidth="1"/>
    <col min="85" max="85" width="10.6719" style="196" customWidth="1"/>
    <col min="86" max="86" width="10.6719" style="196" customWidth="1"/>
    <col min="87" max="87" width="10.6719" style="196" customWidth="1"/>
    <col min="88" max="88" width="10.6719" style="196" customWidth="1"/>
    <col min="89" max="89" width="10.6719" style="196" customWidth="1"/>
    <col min="90" max="90" width="10.6719" style="196" customWidth="1"/>
    <col min="91" max="91" width="10.6719" style="196" customWidth="1"/>
    <col min="92" max="92" width="10.6719" style="196" customWidth="1"/>
    <col min="93" max="93" width="10.6719" style="196" customWidth="1"/>
    <col min="94" max="94" width="10.6719" style="196" customWidth="1"/>
    <col min="95" max="95" width="10.6719" style="196" customWidth="1"/>
    <col min="96" max="96" width="10.6719" style="196" customWidth="1"/>
    <col min="97" max="97" width="10.6719" style="196" customWidth="1"/>
    <col min="98" max="98" width="10.6719" style="196" customWidth="1"/>
    <col min="99" max="99" width="10.6719" style="196" customWidth="1"/>
    <col min="100" max="100" width="10.6719" style="196" customWidth="1"/>
    <col min="101" max="101" width="10.6719" style="196" customWidth="1"/>
    <col min="102" max="102" width="10.6719" style="196" customWidth="1"/>
    <col min="103" max="103" width="10.6719" style="196" customWidth="1"/>
    <col min="104" max="104" width="10.6719" style="196" customWidth="1"/>
    <col min="105" max="256" width="5.17188" style="196" customWidth="1"/>
  </cols>
  <sheetData>
    <row r="1" ht="15.75" customHeight="1">
      <c r="A1" t="s" s="197">
        <v>92</v>
      </c>
      <c r="B1" s="198"/>
      <c r="C1" s="198"/>
      <c r="D1" s="198"/>
      <c r="E1" s="198"/>
      <c r="F1" s="198"/>
      <c r="G1" s="198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  <c r="AK1" s="199"/>
      <c r="AL1" s="199"/>
      <c r="AM1" s="199"/>
      <c r="AN1" s="199"/>
      <c r="AO1" s="199"/>
      <c r="AP1" s="199"/>
      <c r="AQ1" s="199"/>
      <c r="AR1" s="199"/>
      <c r="AS1" s="199"/>
      <c r="AT1" s="199"/>
      <c r="AU1" s="199"/>
      <c r="AV1" s="199"/>
      <c r="AW1" s="199"/>
      <c r="AX1" s="199"/>
      <c r="AY1" s="199"/>
      <c r="AZ1" s="199"/>
      <c r="BA1" s="199"/>
      <c r="BB1" s="199"/>
      <c r="BC1" s="199"/>
      <c r="BD1" s="199"/>
      <c r="BE1" s="199"/>
      <c r="BF1" s="199"/>
      <c r="BG1" s="199"/>
      <c r="BH1" s="199"/>
      <c r="BI1" s="199"/>
      <c r="BJ1" s="199"/>
      <c r="BK1" s="199"/>
      <c r="BL1" s="199"/>
      <c r="BM1" s="199"/>
      <c r="BN1" s="199"/>
      <c r="BO1" s="199"/>
      <c r="BP1" s="199"/>
      <c r="BQ1" s="199"/>
      <c r="BR1" s="199"/>
      <c r="BS1" s="199"/>
      <c r="BT1" s="199"/>
      <c r="BU1" s="199"/>
      <c r="BV1" s="199"/>
      <c r="BW1" s="199"/>
      <c r="BX1" s="199"/>
      <c r="BY1" s="199"/>
      <c r="BZ1" s="199"/>
      <c r="CA1" s="199"/>
      <c r="CB1" s="199"/>
      <c r="CC1" s="199"/>
      <c r="CD1" s="199"/>
      <c r="CE1" s="199"/>
      <c r="CF1" s="199"/>
      <c r="CG1" s="199"/>
      <c r="CH1" s="199"/>
      <c r="CI1" s="199"/>
      <c r="CJ1" s="199"/>
      <c r="CK1" s="199"/>
      <c r="CL1" s="199"/>
      <c r="CM1" s="199"/>
      <c r="CN1" s="199"/>
      <c r="CO1" s="199"/>
      <c r="CP1" s="199"/>
      <c r="CQ1" s="199"/>
      <c r="CR1" s="199"/>
      <c r="CS1" s="199"/>
      <c r="CT1" s="199"/>
      <c r="CU1" s="199"/>
      <c r="CV1" s="199"/>
      <c r="CW1" s="199"/>
      <c r="CX1" s="199"/>
      <c r="CY1" s="199"/>
      <c r="CZ1" s="200"/>
    </row>
    <row r="2" ht="14.25" customHeight="1">
      <c r="A2" s="201"/>
      <c r="B2" s="202"/>
      <c r="C2" s="203"/>
      <c r="D2" s="203"/>
      <c r="E2" s="204"/>
      <c r="F2" s="203"/>
      <c r="G2" s="203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5"/>
      <c r="BP2" s="205"/>
      <c r="BQ2" s="205"/>
      <c r="BR2" s="205"/>
      <c r="BS2" s="205"/>
      <c r="BT2" s="205"/>
      <c r="BU2" s="205"/>
      <c r="BV2" s="205"/>
      <c r="BW2" s="205"/>
      <c r="BX2" s="205"/>
      <c r="BY2" s="205"/>
      <c r="BZ2" s="205"/>
      <c r="CA2" s="205"/>
      <c r="CB2" s="205"/>
      <c r="CC2" s="205"/>
      <c r="CD2" s="205"/>
      <c r="CE2" s="205"/>
      <c r="CF2" s="205"/>
      <c r="CG2" s="205"/>
      <c r="CH2" s="205"/>
      <c r="CI2" s="205"/>
      <c r="CJ2" s="205"/>
      <c r="CK2" s="205"/>
      <c r="CL2" s="205"/>
      <c r="CM2" s="205"/>
      <c r="CN2" s="205"/>
      <c r="CO2" s="205"/>
      <c r="CP2" s="205"/>
      <c r="CQ2" s="205"/>
      <c r="CR2" s="205"/>
      <c r="CS2" s="205"/>
      <c r="CT2" s="205"/>
      <c r="CU2" s="205"/>
      <c r="CV2" s="205"/>
      <c r="CW2" s="205"/>
      <c r="CX2" s="205"/>
      <c r="CY2" s="205"/>
      <c r="CZ2" s="206"/>
    </row>
    <row r="3" ht="13.5" customHeight="1">
      <c r="A3" t="s" s="207">
        <v>58</v>
      </c>
      <c r="B3" s="208"/>
      <c r="C3" t="s" s="209">
        <v>11</v>
      </c>
      <c r="D3" s="210"/>
      <c r="E3" t="s" s="211">
        <v>93</v>
      </c>
      <c r="F3" t="s" s="212">
        <f>'Rekapitulace - Tableau 1 - Tabl'!I1</f>
      </c>
      <c r="G3" s="210"/>
      <c r="H3" s="213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  <c r="BR3" s="205"/>
      <c r="BS3" s="205"/>
      <c r="BT3" s="205"/>
      <c r="BU3" s="205"/>
      <c r="BV3" s="205"/>
      <c r="BW3" s="205"/>
      <c r="BX3" s="205"/>
      <c r="BY3" s="205"/>
      <c r="BZ3" s="205"/>
      <c r="CA3" s="205"/>
      <c r="CB3" s="205"/>
      <c r="CC3" s="205"/>
      <c r="CD3" s="205"/>
      <c r="CE3" s="205"/>
      <c r="CF3" s="205"/>
      <c r="CG3" s="205"/>
      <c r="CH3" s="205"/>
      <c r="CI3" s="205"/>
      <c r="CJ3" s="205"/>
      <c r="CK3" s="205"/>
      <c r="CL3" s="205"/>
      <c r="CM3" s="205"/>
      <c r="CN3" s="205"/>
      <c r="CO3" s="205"/>
      <c r="CP3" s="205"/>
      <c r="CQ3" s="205"/>
      <c r="CR3" s="205"/>
      <c r="CS3" s="205"/>
      <c r="CT3" s="205"/>
      <c r="CU3" s="205"/>
      <c r="CV3" s="205"/>
      <c r="CW3" s="205"/>
      <c r="CX3" s="205"/>
      <c r="CY3" s="205"/>
      <c r="CZ3" s="206"/>
    </row>
    <row r="4" ht="13.5" customHeight="1">
      <c r="A4" t="s" s="214">
        <v>61</v>
      </c>
      <c r="B4" s="215"/>
      <c r="C4" s="216"/>
      <c r="D4" s="217"/>
      <c r="E4" t="s" s="214">
        <f>'Rekapitulace - Tableau 1 - Tabl'!H2</f>
        <v>94</v>
      </c>
      <c r="F4" s="218"/>
      <c r="G4" s="215"/>
      <c r="H4" s="213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5"/>
      <c r="BY4" s="205"/>
      <c r="BZ4" s="205"/>
      <c r="CA4" s="205"/>
      <c r="CB4" s="205"/>
      <c r="CC4" s="205"/>
      <c r="CD4" s="205"/>
      <c r="CE4" s="205"/>
      <c r="CF4" s="205"/>
      <c r="CG4" s="205"/>
      <c r="CH4" s="205"/>
      <c r="CI4" s="205"/>
      <c r="CJ4" s="205"/>
      <c r="CK4" s="205"/>
      <c r="CL4" s="205"/>
      <c r="CM4" s="205"/>
      <c r="CN4" s="205"/>
      <c r="CO4" s="205"/>
      <c r="CP4" s="205"/>
      <c r="CQ4" s="205"/>
      <c r="CR4" s="205"/>
      <c r="CS4" s="205"/>
      <c r="CT4" s="205"/>
      <c r="CU4" s="205"/>
      <c r="CV4" s="205"/>
      <c r="CW4" s="205"/>
      <c r="CX4" s="205"/>
      <c r="CY4" s="205"/>
      <c r="CZ4" s="206"/>
    </row>
    <row r="5" ht="13.5" customHeight="1">
      <c r="A5" s="219"/>
      <c r="B5" s="220"/>
      <c r="C5" s="220"/>
      <c r="D5" s="220"/>
      <c r="E5" s="221"/>
      <c r="F5" s="220"/>
      <c r="G5" s="220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205"/>
      <c r="AX5" s="205"/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205"/>
      <c r="BL5" s="205"/>
      <c r="BM5" s="205"/>
      <c r="BN5" s="205"/>
      <c r="BO5" s="205"/>
      <c r="BP5" s="205"/>
      <c r="BQ5" s="205"/>
      <c r="BR5" s="205"/>
      <c r="BS5" s="205"/>
      <c r="BT5" s="205"/>
      <c r="BU5" s="205"/>
      <c r="BV5" s="205"/>
      <c r="BW5" s="205"/>
      <c r="BX5" s="205"/>
      <c r="BY5" s="205"/>
      <c r="BZ5" s="205"/>
      <c r="CA5" s="205"/>
      <c r="CB5" s="205"/>
      <c r="CC5" s="205"/>
      <c r="CD5" s="205"/>
      <c r="CE5" s="205"/>
      <c r="CF5" s="205"/>
      <c r="CG5" s="205"/>
      <c r="CH5" s="205"/>
      <c r="CI5" s="205"/>
      <c r="CJ5" s="205"/>
      <c r="CK5" s="205"/>
      <c r="CL5" s="205"/>
      <c r="CM5" s="205"/>
      <c r="CN5" s="205"/>
      <c r="CO5" s="205"/>
      <c r="CP5" s="205"/>
      <c r="CQ5" s="205"/>
      <c r="CR5" s="205"/>
      <c r="CS5" s="205"/>
      <c r="CT5" s="205"/>
      <c r="CU5" s="205"/>
      <c r="CV5" s="205"/>
      <c r="CW5" s="205"/>
      <c r="CX5" s="205"/>
      <c r="CY5" s="205"/>
      <c r="CZ5" s="206"/>
    </row>
    <row r="6" ht="12.75" customHeight="1">
      <c r="A6" t="s" s="222">
        <v>95</v>
      </c>
      <c r="B6" t="s" s="223">
        <v>96</v>
      </c>
      <c r="C6" t="s" s="223">
        <v>97</v>
      </c>
      <c r="D6" t="s" s="223">
        <v>98</v>
      </c>
      <c r="E6" t="s" s="223">
        <v>99</v>
      </c>
      <c r="F6" t="s" s="223">
        <v>100</v>
      </c>
      <c r="G6" t="s" s="223">
        <v>101</v>
      </c>
      <c r="H6" s="213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5"/>
      <c r="BP6" s="205"/>
      <c r="BQ6" s="205"/>
      <c r="BR6" s="205"/>
      <c r="BS6" s="205"/>
      <c r="BT6" s="205"/>
      <c r="BU6" s="205"/>
      <c r="BV6" s="205"/>
      <c r="BW6" s="205"/>
      <c r="BX6" s="205"/>
      <c r="BY6" s="205"/>
      <c r="BZ6" s="205"/>
      <c r="CA6" s="205"/>
      <c r="CB6" s="205"/>
      <c r="CC6" s="205"/>
      <c r="CD6" s="205"/>
      <c r="CE6" s="205"/>
      <c r="CF6" s="205"/>
      <c r="CG6" s="205"/>
      <c r="CH6" s="205"/>
      <c r="CI6" s="205"/>
      <c r="CJ6" s="205"/>
      <c r="CK6" s="205"/>
      <c r="CL6" s="205"/>
      <c r="CM6" s="205"/>
      <c r="CN6" s="205"/>
      <c r="CO6" s="205"/>
      <c r="CP6" s="205"/>
      <c r="CQ6" s="205"/>
      <c r="CR6" s="205"/>
      <c r="CS6" s="205"/>
      <c r="CT6" s="205"/>
      <c r="CU6" s="205"/>
      <c r="CV6" s="205"/>
      <c r="CW6" s="205"/>
      <c r="CX6" s="205"/>
      <c r="CY6" s="205"/>
      <c r="CZ6" s="206"/>
    </row>
    <row r="7" ht="12.75" customHeight="1">
      <c r="A7" t="s" s="224">
        <v>102</v>
      </c>
      <c r="B7" t="s" s="225">
        <v>103</v>
      </c>
      <c r="C7" t="s" s="226">
        <v>104</v>
      </c>
      <c r="D7" s="227"/>
      <c r="E7" s="221"/>
      <c r="F7" s="221"/>
      <c r="G7" s="228"/>
      <c r="H7" s="213"/>
      <c r="I7" s="205"/>
      <c r="J7" s="205"/>
      <c r="K7" s="205"/>
      <c r="L7" s="205"/>
      <c r="M7" s="205"/>
      <c r="N7" s="205"/>
      <c r="O7" s="229">
        <v>1</v>
      </c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5"/>
      <c r="BP7" s="205"/>
      <c r="BQ7" s="205"/>
      <c r="BR7" s="205"/>
      <c r="BS7" s="205"/>
      <c r="BT7" s="205"/>
      <c r="BU7" s="205"/>
      <c r="BV7" s="205"/>
      <c r="BW7" s="205"/>
      <c r="BX7" s="205"/>
      <c r="BY7" s="205"/>
      <c r="BZ7" s="205"/>
      <c r="CA7" s="205"/>
      <c r="CB7" s="205"/>
      <c r="CC7" s="205"/>
      <c r="CD7" s="205"/>
      <c r="CE7" s="205"/>
      <c r="CF7" s="205"/>
      <c r="CG7" s="205"/>
      <c r="CH7" s="205"/>
      <c r="CI7" s="205"/>
      <c r="CJ7" s="205"/>
      <c r="CK7" s="205"/>
      <c r="CL7" s="205"/>
      <c r="CM7" s="205"/>
      <c r="CN7" s="205"/>
      <c r="CO7" s="205"/>
      <c r="CP7" s="205"/>
      <c r="CQ7" s="205"/>
      <c r="CR7" s="205"/>
      <c r="CS7" s="205"/>
      <c r="CT7" s="205"/>
      <c r="CU7" s="205"/>
      <c r="CV7" s="205"/>
      <c r="CW7" s="205"/>
      <c r="CX7" s="205"/>
      <c r="CY7" s="205"/>
      <c r="CZ7" s="206"/>
    </row>
    <row r="8" ht="18.7" customHeight="1">
      <c r="A8" s="230">
        <v>1</v>
      </c>
      <c r="B8" t="s" s="231">
        <v>105</v>
      </c>
      <c r="C8" t="s" s="232">
        <v>106</v>
      </c>
      <c r="D8" t="s" s="233">
        <v>107</v>
      </c>
      <c r="E8" s="234">
        <v>6</v>
      </c>
      <c r="F8" s="234">
        <v>0</v>
      </c>
      <c r="G8" s="235">
        <f>E8*F8</f>
        <v>0</v>
      </c>
      <c r="H8" s="213"/>
      <c r="I8" s="205"/>
      <c r="J8" s="205"/>
      <c r="K8" s="205"/>
      <c r="L8" s="205"/>
      <c r="M8" s="205"/>
      <c r="N8" s="205"/>
      <c r="O8" s="229">
        <v>2</v>
      </c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>
        <v>12</v>
      </c>
      <c r="AB8" s="205">
        <v>0</v>
      </c>
      <c r="AC8" s="205">
        <v>3</v>
      </c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>
        <v>1</v>
      </c>
      <c r="BA8" s="205">
        <f>IF(AZ8=1,G8,0)</f>
        <v>0</v>
      </c>
      <c r="BB8" s="205">
        <f>IF(AZ8=2,G8,0)</f>
        <v>0</v>
      </c>
      <c r="BC8" s="205">
        <f>IF(AZ8=3,G8,0)</f>
        <v>0</v>
      </c>
      <c r="BD8" s="205">
        <f>IF(AZ8=4,G8,0)</f>
        <v>0</v>
      </c>
      <c r="BE8" s="205">
        <f>IF(AZ8=5,G8,0)</f>
        <v>0</v>
      </c>
      <c r="BF8" s="205"/>
      <c r="BG8" s="205"/>
      <c r="BH8" s="205"/>
      <c r="BI8" s="205"/>
      <c r="BJ8" s="205"/>
      <c r="BK8" s="205"/>
      <c r="BL8" s="205"/>
      <c r="BM8" s="205"/>
      <c r="BN8" s="205"/>
      <c r="BO8" s="205"/>
      <c r="BP8" s="205"/>
      <c r="BQ8" s="205"/>
      <c r="BR8" s="205"/>
      <c r="BS8" s="205"/>
      <c r="BT8" s="205"/>
      <c r="BU8" s="205"/>
      <c r="BV8" s="205"/>
      <c r="BW8" s="205"/>
      <c r="BX8" s="205"/>
      <c r="BY8" s="205"/>
      <c r="BZ8" s="205"/>
      <c r="CA8" s="229">
        <v>12</v>
      </c>
      <c r="CB8" s="229">
        <v>0</v>
      </c>
      <c r="CC8" s="205"/>
      <c r="CD8" s="205"/>
      <c r="CE8" s="205"/>
      <c r="CF8" s="205"/>
      <c r="CG8" s="205"/>
      <c r="CH8" s="205"/>
      <c r="CI8" s="205"/>
      <c r="CJ8" s="205"/>
      <c r="CK8" s="205"/>
      <c r="CL8" s="205"/>
      <c r="CM8" s="205"/>
      <c r="CN8" s="205"/>
      <c r="CO8" s="205"/>
      <c r="CP8" s="205"/>
      <c r="CQ8" s="205"/>
      <c r="CR8" s="205"/>
      <c r="CS8" s="205"/>
      <c r="CT8" s="205"/>
      <c r="CU8" s="205"/>
      <c r="CV8" s="205"/>
      <c r="CW8" s="205"/>
      <c r="CX8" s="205"/>
      <c r="CY8" s="205"/>
      <c r="CZ8" s="206">
        <v>0</v>
      </c>
    </row>
    <row r="9" ht="18.7" customHeight="1">
      <c r="A9" s="230">
        <v>2</v>
      </c>
      <c r="B9" t="s" s="231">
        <v>108</v>
      </c>
      <c r="C9" t="s" s="232">
        <v>109</v>
      </c>
      <c r="D9" t="s" s="233">
        <v>107</v>
      </c>
      <c r="E9" s="234">
        <v>2</v>
      </c>
      <c r="F9" s="234">
        <v>0</v>
      </c>
      <c r="G9" s="235">
        <f>E9*F9</f>
        <v>0</v>
      </c>
      <c r="H9" s="213"/>
      <c r="I9" s="205"/>
      <c r="J9" s="205"/>
      <c r="K9" s="205"/>
      <c r="L9" s="205"/>
      <c r="M9" s="205"/>
      <c r="N9" s="205"/>
      <c r="O9" s="229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5"/>
      <c r="BP9" s="205"/>
      <c r="BQ9" s="205"/>
      <c r="BR9" s="205"/>
      <c r="BS9" s="205"/>
      <c r="BT9" s="205"/>
      <c r="BU9" s="205"/>
      <c r="BV9" s="205"/>
      <c r="BW9" s="205"/>
      <c r="BX9" s="205"/>
      <c r="BY9" s="205"/>
      <c r="BZ9" s="205"/>
      <c r="CA9" s="229"/>
      <c r="CB9" s="229"/>
      <c r="CC9" s="205"/>
      <c r="CD9" s="205"/>
      <c r="CE9" s="205"/>
      <c r="CF9" s="205"/>
      <c r="CG9" s="205"/>
      <c r="CH9" s="205"/>
      <c r="CI9" s="205"/>
      <c r="CJ9" s="205"/>
      <c r="CK9" s="205"/>
      <c r="CL9" s="205"/>
      <c r="CM9" s="205"/>
      <c r="CN9" s="205"/>
      <c r="CO9" s="205"/>
      <c r="CP9" s="205"/>
      <c r="CQ9" s="205"/>
      <c r="CR9" s="205"/>
      <c r="CS9" s="205"/>
      <c r="CT9" s="205"/>
      <c r="CU9" s="205"/>
      <c r="CV9" s="205"/>
      <c r="CW9" s="205"/>
      <c r="CX9" s="205"/>
      <c r="CY9" s="205"/>
      <c r="CZ9" s="206"/>
    </row>
    <row r="10" ht="18.7" customHeight="1">
      <c r="A10" s="230">
        <v>3</v>
      </c>
      <c r="B10" t="s" s="231">
        <v>110</v>
      </c>
      <c r="C10" t="s" s="232">
        <v>111</v>
      </c>
      <c r="D10" t="s" s="233">
        <v>107</v>
      </c>
      <c r="E10" s="234">
        <v>2</v>
      </c>
      <c r="F10" s="234">
        <v>0</v>
      </c>
      <c r="G10" s="235">
        <f>E10*F10</f>
        <v>0</v>
      </c>
      <c r="H10" s="213"/>
      <c r="I10" s="205"/>
      <c r="J10" s="205"/>
      <c r="K10" s="205"/>
      <c r="L10" s="205"/>
      <c r="M10" s="205"/>
      <c r="N10" s="205"/>
      <c r="O10" s="229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5"/>
      <c r="BP10" s="205"/>
      <c r="BQ10" s="205"/>
      <c r="BR10" s="205"/>
      <c r="BS10" s="205"/>
      <c r="BT10" s="205"/>
      <c r="BU10" s="205"/>
      <c r="BV10" s="205"/>
      <c r="BW10" s="205"/>
      <c r="BX10" s="205"/>
      <c r="BY10" s="205"/>
      <c r="BZ10" s="205"/>
      <c r="CA10" s="229"/>
      <c r="CB10" s="229"/>
      <c r="CC10" s="205"/>
      <c r="CD10" s="205"/>
      <c r="CE10" s="205"/>
      <c r="CF10" s="205"/>
      <c r="CG10" s="205"/>
      <c r="CH10" s="205"/>
      <c r="CI10" s="205"/>
      <c r="CJ10" s="205"/>
      <c r="CK10" s="205"/>
      <c r="CL10" s="205"/>
      <c r="CM10" s="205"/>
      <c r="CN10" s="205"/>
      <c r="CO10" s="205"/>
      <c r="CP10" s="205"/>
      <c r="CQ10" s="205"/>
      <c r="CR10" s="205"/>
      <c r="CS10" s="205"/>
      <c r="CT10" s="205"/>
      <c r="CU10" s="205"/>
      <c r="CV10" s="205"/>
      <c r="CW10" s="205"/>
      <c r="CX10" s="205"/>
      <c r="CY10" s="205"/>
      <c r="CZ10" s="206"/>
    </row>
    <row r="11" ht="12.75" customHeight="1">
      <c r="A11" s="230">
        <v>4</v>
      </c>
      <c r="B11" t="s" s="231">
        <v>112</v>
      </c>
      <c r="C11" t="s" s="232">
        <v>113</v>
      </c>
      <c r="D11" t="s" s="233">
        <v>107</v>
      </c>
      <c r="E11" s="234">
        <v>4</v>
      </c>
      <c r="F11" s="234">
        <v>0</v>
      </c>
      <c r="G11" s="235">
        <f>E11*F11</f>
        <v>0</v>
      </c>
      <c r="H11" s="213"/>
      <c r="I11" s="205"/>
      <c r="J11" s="205"/>
      <c r="K11" s="205"/>
      <c r="L11" s="205"/>
      <c r="M11" s="205"/>
      <c r="N11" s="205"/>
      <c r="O11" s="229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  <c r="BR11" s="205"/>
      <c r="BS11" s="205"/>
      <c r="BT11" s="205"/>
      <c r="BU11" s="205"/>
      <c r="BV11" s="205"/>
      <c r="BW11" s="205"/>
      <c r="BX11" s="205"/>
      <c r="BY11" s="205"/>
      <c r="BZ11" s="205"/>
      <c r="CA11" s="229"/>
      <c r="CB11" s="229"/>
      <c r="CC11" s="205"/>
      <c r="CD11" s="205"/>
      <c r="CE11" s="205"/>
      <c r="CF11" s="205"/>
      <c r="CG11" s="205"/>
      <c r="CH11" s="205"/>
      <c r="CI11" s="205"/>
      <c r="CJ11" s="205"/>
      <c r="CK11" s="205"/>
      <c r="CL11" s="205"/>
      <c r="CM11" s="205"/>
      <c r="CN11" s="205"/>
      <c r="CO11" s="205"/>
      <c r="CP11" s="205"/>
      <c r="CQ11" s="205"/>
      <c r="CR11" s="205"/>
      <c r="CS11" s="205"/>
      <c r="CT11" s="205"/>
      <c r="CU11" s="205"/>
      <c r="CV11" s="205"/>
      <c r="CW11" s="205"/>
      <c r="CX11" s="205"/>
      <c r="CY11" s="205"/>
      <c r="CZ11" s="206"/>
    </row>
    <row r="12" ht="18.7" customHeight="1">
      <c r="A12" s="230">
        <v>5</v>
      </c>
      <c r="B12" t="s" s="231">
        <v>114</v>
      </c>
      <c r="C12" t="s" s="232">
        <v>115</v>
      </c>
      <c r="D12" t="s" s="233">
        <v>107</v>
      </c>
      <c r="E12" s="234">
        <v>1</v>
      </c>
      <c r="F12" s="234">
        <v>0</v>
      </c>
      <c r="G12" s="235">
        <f>E12*F12</f>
        <v>0</v>
      </c>
      <c r="H12" s="213"/>
      <c r="I12" s="205"/>
      <c r="J12" s="205"/>
      <c r="K12" s="205"/>
      <c r="L12" s="205"/>
      <c r="M12" s="205"/>
      <c r="N12" s="205"/>
      <c r="O12" s="229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5"/>
      <c r="BU12" s="205"/>
      <c r="BV12" s="205"/>
      <c r="BW12" s="205"/>
      <c r="BX12" s="205"/>
      <c r="BY12" s="205"/>
      <c r="BZ12" s="205"/>
      <c r="CA12" s="229"/>
      <c r="CB12" s="229"/>
      <c r="CC12" s="205"/>
      <c r="CD12" s="205"/>
      <c r="CE12" s="205"/>
      <c r="CF12" s="205"/>
      <c r="CG12" s="205"/>
      <c r="CH12" s="205"/>
      <c r="CI12" s="205"/>
      <c r="CJ12" s="205"/>
      <c r="CK12" s="205"/>
      <c r="CL12" s="205"/>
      <c r="CM12" s="205"/>
      <c r="CN12" s="205"/>
      <c r="CO12" s="205"/>
      <c r="CP12" s="205"/>
      <c r="CQ12" s="205"/>
      <c r="CR12" s="205"/>
      <c r="CS12" s="205"/>
      <c r="CT12" s="205"/>
      <c r="CU12" s="205"/>
      <c r="CV12" s="205"/>
      <c r="CW12" s="205"/>
      <c r="CX12" s="205"/>
      <c r="CY12" s="205"/>
      <c r="CZ12" s="206"/>
    </row>
    <row r="13" ht="12.75" customHeight="1">
      <c r="A13" s="236"/>
      <c r="B13" t="s" s="237">
        <v>116</v>
      </c>
      <c r="C13" t="s" s="238">
        <f>CONCATENATE(B7," ",C7)</f>
        <v>117</v>
      </c>
      <c r="D13" s="239"/>
      <c r="E13" s="240"/>
      <c r="F13" s="241"/>
      <c r="G13" s="242">
        <f>SUM(G7:G8)</f>
        <v>0</v>
      </c>
      <c r="H13" s="213"/>
      <c r="I13" s="205"/>
      <c r="J13" s="205"/>
      <c r="K13" s="205"/>
      <c r="L13" s="205"/>
      <c r="M13" s="205"/>
      <c r="N13" s="205"/>
      <c r="O13" s="229">
        <v>4</v>
      </c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43">
        <f>SUM(BA7:BA8)</f>
        <v>0</v>
      </c>
      <c r="BB13" s="243">
        <f>SUM(BB7:BB8)</f>
        <v>0</v>
      </c>
      <c r="BC13" s="243">
        <f>SUM(BC7:BC8)</f>
        <v>0</v>
      </c>
      <c r="BD13" s="243">
        <f>SUM(BD7:BD8)</f>
        <v>0</v>
      </c>
      <c r="BE13" s="243">
        <f>SUM(BE7:BE8)</f>
        <v>0</v>
      </c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5"/>
      <c r="BU13" s="205"/>
      <c r="BV13" s="205"/>
      <c r="BW13" s="205"/>
      <c r="BX13" s="205"/>
      <c r="BY13" s="205"/>
      <c r="BZ13" s="205"/>
      <c r="CA13" s="205"/>
      <c r="CB13" s="205"/>
      <c r="CC13" s="205"/>
      <c r="CD13" s="205"/>
      <c r="CE13" s="205"/>
      <c r="CF13" s="205"/>
      <c r="CG13" s="205"/>
      <c r="CH13" s="205"/>
      <c r="CI13" s="205"/>
      <c r="CJ13" s="205"/>
      <c r="CK13" s="205"/>
      <c r="CL13" s="205"/>
      <c r="CM13" s="205"/>
      <c r="CN13" s="205"/>
      <c r="CO13" s="205"/>
      <c r="CP13" s="205"/>
      <c r="CQ13" s="205"/>
      <c r="CR13" s="205"/>
      <c r="CS13" s="205"/>
      <c r="CT13" s="205"/>
      <c r="CU13" s="205"/>
      <c r="CV13" s="205"/>
      <c r="CW13" s="205"/>
      <c r="CX13" s="205"/>
      <c r="CY13" s="205"/>
      <c r="CZ13" s="206"/>
    </row>
    <row r="14" ht="12.75" customHeight="1">
      <c r="A14" t="s" s="224">
        <v>102</v>
      </c>
      <c r="B14" t="s" s="225">
        <v>118</v>
      </c>
      <c r="C14" t="s" s="226">
        <v>119</v>
      </c>
      <c r="D14" s="227"/>
      <c r="E14" s="221"/>
      <c r="F14" s="221"/>
      <c r="G14" s="228"/>
      <c r="H14" s="213"/>
      <c r="I14" s="205"/>
      <c r="J14" s="205"/>
      <c r="K14" s="205"/>
      <c r="L14" s="205"/>
      <c r="M14" s="205"/>
      <c r="N14" s="205"/>
      <c r="O14" s="229">
        <v>1</v>
      </c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5"/>
      <c r="CN14" s="205"/>
      <c r="CO14" s="205"/>
      <c r="CP14" s="205"/>
      <c r="CQ14" s="205"/>
      <c r="CR14" s="205"/>
      <c r="CS14" s="205"/>
      <c r="CT14" s="205"/>
      <c r="CU14" s="205"/>
      <c r="CV14" s="205"/>
      <c r="CW14" s="205"/>
      <c r="CX14" s="205"/>
      <c r="CY14" s="205"/>
      <c r="CZ14" s="206"/>
    </row>
    <row r="15" ht="27.7" customHeight="1">
      <c r="A15" s="230">
        <v>6</v>
      </c>
      <c r="B15" t="s" s="231">
        <v>120</v>
      </c>
      <c r="C15" t="s" s="232">
        <v>121</v>
      </c>
      <c r="D15" t="s" s="233">
        <v>107</v>
      </c>
      <c r="E15" s="234">
        <v>11</v>
      </c>
      <c r="F15" s="234">
        <v>0</v>
      </c>
      <c r="G15" s="235">
        <f>E15*F15</f>
        <v>0</v>
      </c>
      <c r="H15" s="213"/>
      <c r="I15" s="205"/>
      <c r="J15" s="205"/>
      <c r="K15" s="205"/>
      <c r="L15" s="205"/>
      <c r="M15" s="205"/>
      <c r="N15" s="205"/>
      <c r="O15" s="229">
        <v>2</v>
      </c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>
        <v>12</v>
      </c>
      <c r="AB15" s="205">
        <v>0</v>
      </c>
      <c r="AC15" s="205">
        <v>6</v>
      </c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>
        <v>1</v>
      </c>
      <c r="BA15" s="205">
        <f>IF(AZ15=1,G15,0)</f>
        <v>0</v>
      </c>
      <c r="BB15" s="205">
        <f>IF(AZ15=2,G15,0)</f>
        <v>0</v>
      </c>
      <c r="BC15" s="205">
        <f>IF(AZ15=3,G15,0)</f>
        <v>0</v>
      </c>
      <c r="BD15" s="205">
        <f>IF(AZ15=4,G15,0)</f>
        <v>0</v>
      </c>
      <c r="BE15" s="205">
        <f>IF(AZ15=5,G15,0)</f>
        <v>0</v>
      </c>
      <c r="BF15" s="205"/>
      <c r="BG15" s="205"/>
      <c r="BH15" s="205"/>
      <c r="BI15" s="205"/>
      <c r="BJ15" s="205"/>
      <c r="BK15" s="205"/>
      <c r="BL15" s="205"/>
      <c r="BM15" s="205"/>
      <c r="BN15" s="205"/>
      <c r="BO15" s="205"/>
      <c r="BP15" s="205"/>
      <c r="BQ15" s="205"/>
      <c r="BR15" s="205"/>
      <c r="BS15" s="205"/>
      <c r="BT15" s="205"/>
      <c r="BU15" s="205"/>
      <c r="BV15" s="205"/>
      <c r="BW15" s="205"/>
      <c r="BX15" s="205"/>
      <c r="BY15" s="205"/>
      <c r="BZ15" s="205"/>
      <c r="CA15" s="229">
        <v>12</v>
      </c>
      <c r="CB15" s="229">
        <v>0</v>
      </c>
      <c r="CC15" s="205"/>
      <c r="CD15" s="205"/>
      <c r="CE15" s="205"/>
      <c r="CF15" s="205"/>
      <c r="CG15" s="205"/>
      <c r="CH15" s="205"/>
      <c r="CI15" s="205"/>
      <c r="CJ15" s="205"/>
      <c r="CK15" s="205"/>
      <c r="CL15" s="205"/>
      <c r="CM15" s="205"/>
      <c r="CN15" s="205"/>
      <c r="CO15" s="205"/>
      <c r="CP15" s="205"/>
      <c r="CQ15" s="205"/>
      <c r="CR15" s="205"/>
      <c r="CS15" s="205"/>
      <c r="CT15" s="205"/>
      <c r="CU15" s="205"/>
      <c r="CV15" s="205"/>
      <c r="CW15" s="205"/>
      <c r="CX15" s="205"/>
      <c r="CY15" s="205"/>
      <c r="CZ15" s="206">
        <v>0</v>
      </c>
    </row>
    <row r="16" ht="18.7" customHeight="1">
      <c r="A16" s="230">
        <v>7</v>
      </c>
      <c r="B16" t="s" s="231">
        <v>122</v>
      </c>
      <c r="C16" t="s" s="232">
        <v>123</v>
      </c>
      <c r="D16" t="s" s="233">
        <v>107</v>
      </c>
      <c r="E16" s="234">
        <v>16</v>
      </c>
      <c r="F16" s="234">
        <v>0</v>
      </c>
      <c r="G16" s="235">
        <f>E16*F16</f>
        <v>0</v>
      </c>
      <c r="H16" s="213"/>
      <c r="I16" s="205"/>
      <c r="J16" s="205"/>
      <c r="K16" s="205"/>
      <c r="L16" s="205"/>
      <c r="M16" s="205"/>
      <c r="N16" s="205"/>
      <c r="O16" s="229">
        <v>2</v>
      </c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>
        <v>12</v>
      </c>
      <c r="AB16" s="205">
        <v>0</v>
      </c>
      <c r="AC16" s="205">
        <v>9</v>
      </c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>
        <v>1</v>
      </c>
      <c r="BA16" s="205">
        <f>IF(AZ16=1,G16,0)</f>
        <v>0</v>
      </c>
      <c r="BB16" s="205">
        <f>IF(AZ16=2,G16,0)</f>
        <v>0</v>
      </c>
      <c r="BC16" s="205">
        <f>IF(AZ16=3,G16,0)</f>
        <v>0</v>
      </c>
      <c r="BD16" s="205">
        <f>IF(AZ16=4,G16,0)</f>
        <v>0</v>
      </c>
      <c r="BE16" s="205">
        <f>IF(AZ16=5,G16,0)</f>
        <v>0</v>
      </c>
      <c r="BF16" s="205"/>
      <c r="BG16" s="205"/>
      <c r="BH16" s="205"/>
      <c r="BI16" s="205"/>
      <c r="BJ16" s="205"/>
      <c r="BK16" s="205"/>
      <c r="BL16" s="205"/>
      <c r="BM16" s="205"/>
      <c r="BN16" s="205"/>
      <c r="BO16" s="205"/>
      <c r="BP16" s="205"/>
      <c r="BQ16" s="205"/>
      <c r="BR16" s="205"/>
      <c r="BS16" s="205"/>
      <c r="BT16" s="205"/>
      <c r="BU16" s="205"/>
      <c r="BV16" s="205"/>
      <c r="BW16" s="205"/>
      <c r="BX16" s="205"/>
      <c r="BY16" s="205"/>
      <c r="BZ16" s="205"/>
      <c r="CA16" s="229">
        <v>12</v>
      </c>
      <c r="CB16" s="229">
        <v>0</v>
      </c>
      <c r="CC16" s="205"/>
      <c r="CD16" s="205"/>
      <c r="CE16" s="205"/>
      <c r="CF16" s="205"/>
      <c r="CG16" s="205"/>
      <c r="CH16" s="205"/>
      <c r="CI16" s="205"/>
      <c r="CJ16" s="205"/>
      <c r="CK16" s="205"/>
      <c r="CL16" s="205"/>
      <c r="CM16" s="205"/>
      <c r="CN16" s="205"/>
      <c r="CO16" s="205"/>
      <c r="CP16" s="205"/>
      <c r="CQ16" s="205"/>
      <c r="CR16" s="205"/>
      <c r="CS16" s="205"/>
      <c r="CT16" s="205"/>
      <c r="CU16" s="205"/>
      <c r="CV16" s="205"/>
      <c r="CW16" s="205"/>
      <c r="CX16" s="205"/>
      <c r="CY16" s="205"/>
      <c r="CZ16" s="206">
        <v>0</v>
      </c>
    </row>
    <row r="17" ht="12.75" customHeight="1">
      <c r="A17" s="236"/>
      <c r="B17" t="s" s="237">
        <v>116</v>
      </c>
      <c r="C17" t="s" s="238">
        <f>CONCATENATE(B14," ",C14)</f>
        <v>124</v>
      </c>
      <c r="D17" s="239"/>
      <c r="E17" s="240"/>
      <c r="F17" s="241"/>
      <c r="G17" s="242">
        <f>SUM(G14:G16)</f>
        <v>0</v>
      </c>
      <c r="H17" s="213"/>
      <c r="I17" s="205"/>
      <c r="J17" s="205"/>
      <c r="K17" s="205"/>
      <c r="L17" s="205"/>
      <c r="M17" s="205"/>
      <c r="N17" s="205"/>
      <c r="O17" s="229">
        <v>4</v>
      </c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43">
        <f>SUM(BA14:BA16)</f>
        <v>0</v>
      </c>
      <c r="BB17" s="243">
        <f>SUM(BB14:BB16)</f>
        <v>0</v>
      </c>
      <c r="BC17" s="243">
        <f>SUM(BC14:BC16)</f>
        <v>0</v>
      </c>
      <c r="BD17" s="243">
        <f>SUM(BD14:BD16)</f>
        <v>0</v>
      </c>
      <c r="BE17" s="243">
        <f>SUM(BE14:BE16)</f>
        <v>0</v>
      </c>
      <c r="BF17" s="205"/>
      <c r="BG17" s="205"/>
      <c r="BH17" s="205"/>
      <c r="BI17" s="205"/>
      <c r="BJ17" s="205"/>
      <c r="BK17" s="205"/>
      <c r="BL17" s="205"/>
      <c r="BM17" s="205"/>
      <c r="BN17" s="205"/>
      <c r="BO17" s="205"/>
      <c r="BP17" s="205"/>
      <c r="BQ17" s="205"/>
      <c r="BR17" s="205"/>
      <c r="BS17" s="205"/>
      <c r="BT17" s="205"/>
      <c r="BU17" s="205"/>
      <c r="BV17" s="205"/>
      <c r="BW17" s="205"/>
      <c r="BX17" s="205"/>
      <c r="BY17" s="205"/>
      <c r="BZ17" s="205"/>
      <c r="CA17" s="205"/>
      <c r="CB17" s="205"/>
      <c r="CC17" s="205"/>
      <c r="CD17" s="205"/>
      <c r="CE17" s="205"/>
      <c r="CF17" s="205"/>
      <c r="CG17" s="205"/>
      <c r="CH17" s="205"/>
      <c r="CI17" s="205"/>
      <c r="CJ17" s="205"/>
      <c r="CK17" s="205"/>
      <c r="CL17" s="205"/>
      <c r="CM17" s="205"/>
      <c r="CN17" s="205"/>
      <c r="CO17" s="205"/>
      <c r="CP17" s="205"/>
      <c r="CQ17" s="205"/>
      <c r="CR17" s="205"/>
      <c r="CS17" s="205"/>
      <c r="CT17" s="205"/>
      <c r="CU17" s="205"/>
      <c r="CV17" s="205"/>
      <c r="CW17" s="205"/>
      <c r="CX17" s="205"/>
      <c r="CY17" s="205"/>
      <c r="CZ17" s="206"/>
    </row>
    <row r="18" ht="12.75" customHeight="1">
      <c r="A18" t="s" s="224">
        <v>102</v>
      </c>
      <c r="B18" t="s" s="225">
        <v>125</v>
      </c>
      <c r="C18" t="s" s="226">
        <v>126</v>
      </c>
      <c r="D18" s="227"/>
      <c r="E18" s="221"/>
      <c r="F18" s="221"/>
      <c r="G18" s="228"/>
      <c r="H18" s="213"/>
      <c r="I18" s="205"/>
      <c r="J18" s="205"/>
      <c r="K18" s="205"/>
      <c r="L18" s="205"/>
      <c r="M18" s="205"/>
      <c r="N18" s="205"/>
      <c r="O18" s="229">
        <v>1</v>
      </c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5"/>
      <c r="BN18" s="205"/>
      <c r="BO18" s="205"/>
      <c r="BP18" s="205"/>
      <c r="BQ18" s="205"/>
      <c r="BR18" s="205"/>
      <c r="BS18" s="205"/>
      <c r="BT18" s="205"/>
      <c r="BU18" s="205"/>
      <c r="BV18" s="205"/>
      <c r="BW18" s="205"/>
      <c r="BX18" s="205"/>
      <c r="BY18" s="205"/>
      <c r="BZ18" s="205"/>
      <c r="CA18" s="205"/>
      <c r="CB18" s="205"/>
      <c r="CC18" s="205"/>
      <c r="CD18" s="205"/>
      <c r="CE18" s="205"/>
      <c r="CF18" s="205"/>
      <c r="CG18" s="205"/>
      <c r="CH18" s="205"/>
      <c r="CI18" s="205"/>
      <c r="CJ18" s="205"/>
      <c r="CK18" s="205"/>
      <c r="CL18" s="205"/>
      <c r="CM18" s="205"/>
      <c r="CN18" s="205"/>
      <c r="CO18" s="205"/>
      <c r="CP18" s="205"/>
      <c r="CQ18" s="205"/>
      <c r="CR18" s="205"/>
      <c r="CS18" s="205"/>
      <c r="CT18" s="205"/>
      <c r="CU18" s="205"/>
      <c r="CV18" s="205"/>
      <c r="CW18" s="205"/>
      <c r="CX18" s="205"/>
      <c r="CY18" s="205"/>
      <c r="CZ18" s="206"/>
    </row>
    <row r="19" ht="13" customHeight="1">
      <c r="A19" s="230">
        <v>8</v>
      </c>
      <c r="B19" t="s" s="231">
        <v>127</v>
      </c>
      <c r="C19" t="s" s="232">
        <v>128</v>
      </c>
      <c r="D19" t="s" s="233">
        <v>107</v>
      </c>
      <c r="E19" s="234">
        <v>5</v>
      </c>
      <c r="F19" s="234">
        <v>0</v>
      </c>
      <c r="G19" s="235">
        <f>E19*F19</f>
        <v>0</v>
      </c>
      <c r="H19" s="213"/>
      <c r="I19" s="205"/>
      <c r="J19" s="205"/>
      <c r="K19" s="205"/>
      <c r="L19" s="205"/>
      <c r="M19" s="205"/>
      <c r="N19" s="205"/>
      <c r="O19" s="229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5"/>
      <c r="BN19" s="205"/>
      <c r="BO19" s="205"/>
      <c r="BP19" s="205"/>
      <c r="BQ19" s="205"/>
      <c r="BR19" s="205"/>
      <c r="BS19" s="205"/>
      <c r="BT19" s="205"/>
      <c r="BU19" s="205"/>
      <c r="BV19" s="205"/>
      <c r="BW19" s="205"/>
      <c r="BX19" s="205"/>
      <c r="BY19" s="205"/>
      <c r="BZ19" s="205"/>
      <c r="CA19" s="229"/>
      <c r="CB19" s="229"/>
      <c r="CC19" s="205"/>
      <c r="CD19" s="205"/>
      <c r="CE19" s="205"/>
      <c r="CF19" s="205"/>
      <c r="CG19" s="205"/>
      <c r="CH19" s="205"/>
      <c r="CI19" s="205"/>
      <c r="CJ19" s="205"/>
      <c r="CK19" s="205"/>
      <c r="CL19" s="205"/>
      <c r="CM19" s="205"/>
      <c r="CN19" s="205"/>
      <c r="CO19" s="205"/>
      <c r="CP19" s="205"/>
      <c r="CQ19" s="205"/>
      <c r="CR19" s="205"/>
      <c r="CS19" s="205"/>
      <c r="CT19" s="205"/>
      <c r="CU19" s="205"/>
      <c r="CV19" s="205"/>
      <c r="CW19" s="205"/>
      <c r="CX19" s="205"/>
      <c r="CY19" s="205"/>
      <c r="CZ19" s="206"/>
    </row>
    <row r="20" ht="13" customHeight="1">
      <c r="A20" s="230">
        <v>9</v>
      </c>
      <c r="B20" t="s" s="231">
        <v>129</v>
      </c>
      <c r="C20" t="s" s="232">
        <v>130</v>
      </c>
      <c r="D20" t="s" s="233">
        <v>107</v>
      </c>
      <c r="E20" s="234">
        <v>3</v>
      </c>
      <c r="F20" s="234">
        <v>0</v>
      </c>
      <c r="G20" s="235">
        <f>E20*F20</f>
        <v>0</v>
      </c>
      <c r="H20" s="213"/>
      <c r="I20" s="205"/>
      <c r="J20" s="205"/>
      <c r="K20" s="205"/>
      <c r="L20" s="205"/>
      <c r="M20" s="205"/>
      <c r="N20" s="205"/>
      <c r="O20" s="229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5"/>
      <c r="BN20" s="205"/>
      <c r="BO20" s="205"/>
      <c r="BP20" s="205"/>
      <c r="BQ20" s="205"/>
      <c r="BR20" s="205"/>
      <c r="BS20" s="205"/>
      <c r="BT20" s="205"/>
      <c r="BU20" s="205"/>
      <c r="BV20" s="205"/>
      <c r="BW20" s="205"/>
      <c r="BX20" s="205"/>
      <c r="BY20" s="205"/>
      <c r="BZ20" s="205"/>
      <c r="CA20" s="229"/>
      <c r="CB20" s="229"/>
      <c r="CC20" s="205"/>
      <c r="CD20" s="205"/>
      <c r="CE20" s="205"/>
      <c r="CF20" s="205"/>
      <c r="CG20" s="205"/>
      <c r="CH20" s="205"/>
      <c r="CI20" s="205"/>
      <c r="CJ20" s="205"/>
      <c r="CK20" s="205"/>
      <c r="CL20" s="205"/>
      <c r="CM20" s="205"/>
      <c r="CN20" s="205"/>
      <c r="CO20" s="205"/>
      <c r="CP20" s="205"/>
      <c r="CQ20" s="205"/>
      <c r="CR20" s="205"/>
      <c r="CS20" s="205"/>
      <c r="CT20" s="205"/>
      <c r="CU20" s="205"/>
      <c r="CV20" s="205"/>
      <c r="CW20" s="205"/>
      <c r="CX20" s="205"/>
      <c r="CY20" s="205"/>
      <c r="CZ20" s="206"/>
    </row>
    <row r="21" ht="13" customHeight="1">
      <c r="A21" s="230">
        <v>10</v>
      </c>
      <c r="B21" t="s" s="231">
        <v>131</v>
      </c>
      <c r="C21" t="s" s="232">
        <v>132</v>
      </c>
      <c r="D21" t="s" s="233">
        <v>107</v>
      </c>
      <c r="E21" s="234">
        <v>13</v>
      </c>
      <c r="F21" s="234">
        <v>0</v>
      </c>
      <c r="G21" s="235">
        <f>E21*F21</f>
        <v>0</v>
      </c>
      <c r="H21" s="213"/>
      <c r="I21" s="205"/>
      <c r="J21" s="205"/>
      <c r="K21" s="205"/>
      <c r="L21" s="205"/>
      <c r="M21" s="205"/>
      <c r="N21" s="205"/>
      <c r="O21" s="229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5"/>
      <c r="BN21" s="205"/>
      <c r="BO21" s="205"/>
      <c r="BP21" s="205"/>
      <c r="BQ21" s="205"/>
      <c r="BR21" s="205"/>
      <c r="BS21" s="205"/>
      <c r="BT21" s="205"/>
      <c r="BU21" s="205"/>
      <c r="BV21" s="205"/>
      <c r="BW21" s="205"/>
      <c r="BX21" s="205"/>
      <c r="BY21" s="205"/>
      <c r="BZ21" s="205"/>
      <c r="CA21" s="229"/>
      <c r="CB21" s="229"/>
      <c r="CC21" s="205"/>
      <c r="CD21" s="205"/>
      <c r="CE21" s="205"/>
      <c r="CF21" s="205"/>
      <c r="CG21" s="205"/>
      <c r="CH21" s="205"/>
      <c r="CI21" s="205"/>
      <c r="CJ21" s="205"/>
      <c r="CK21" s="205"/>
      <c r="CL21" s="205"/>
      <c r="CM21" s="205"/>
      <c r="CN21" s="205"/>
      <c r="CO21" s="205"/>
      <c r="CP21" s="205"/>
      <c r="CQ21" s="205"/>
      <c r="CR21" s="205"/>
      <c r="CS21" s="205"/>
      <c r="CT21" s="205"/>
      <c r="CU21" s="205"/>
      <c r="CV21" s="205"/>
      <c r="CW21" s="205"/>
      <c r="CX21" s="205"/>
      <c r="CY21" s="205"/>
      <c r="CZ21" s="206"/>
    </row>
    <row r="22" ht="13" customHeight="1">
      <c r="A22" s="230">
        <v>11</v>
      </c>
      <c r="B22" t="s" s="231">
        <v>133</v>
      </c>
      <c r="C22" t="s" s="232">
        <v>134</v>
      </c>
      <c r="D22" t="s" s="233">
        <v>107</v>
      </c>
      <c r="E22" s="234">
        <v>13</v>
      </c>
      <c r="F22" s="234">
        <v>0</v>
      </c>
      <c r="G22" s="235">
        <f>E22*F22</f>
        <v>0</v>
      </c>
      <c r="H22" s="213"/>
      <c r="I22" s="205"/>
      <c r="J22" s="205"/>
      <c r="K22" s="205"/>
      <c r="L22" s="205"/>
      <c r="M22" s="205"/>
      <c r="N22" s="205"/>
      <c r="O22" s="229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5"/>
      <c r="BN22" s="205"/>
      <c r="BO22" s="205"/>
      <c r="BP22" s="205"/>
      <c r="BQ22" s="205"/>
      <c r="BR22" s="205"/>
      <c r="BS22" s="205"/>
      <c r="BT22" s="205"/>
      <c r="BU22" s="205"/>
      <c r="BV22" s="205"/>
      <c r="BW22" s="205"/>
      <c r="BX22" s="205"/>
      <c r="BY22" s="205"/>
      <c r="BZ22" s="205"/>
      <c r="CA22" s="229"/>
      <c r="CB22" s="229"/>
      <c r="CC22" s="205"/>
      <c r="CD22" s="205"/>
      <c r="CE22" s="205"/>
      <c r="CF22" s="205"/>
      <c r="CG22" s="205"/>
      <c r="CH22" s="205"/>
      <c r="CI22" s="205"/>
      <c r="CJ22" s="205"/>
      <c r="CK22" s="205"/>
      <c r="CL22" s="205"/>
      <c r="CM22" s="205"/>
      <c r="CN22" s="205"/>
      <c r="CO22" s="205"/>
      <c r="CP22" s="205"/>
      <c r="CQ22" s="205"/>
      <c r="CR22" s="205"/>
      <c r="CS22" s="205"/>
      <c r="CT22" s="205"/>
      <c r="CU22" s="205"/>
      <c r="CV22" s="205"/>
      <c r="CW22" s="205"/>
      <c r="CX22" s="205"/>
      <c r="CY22" s="205"/>
      <c r="CZ22" s="206"/>
    </row>
    <row r="23" ht="13" customHeight="1">
      <c r="A23" s="230">
        <v>12</v>
      </c>
      <c r="B23" t="s" s="231">
        <v>135</v>
      </c>
      <c r="C23" t="s" s="232">
        <v>136</v>
      </c>
      <c r="D23" t="s" s="233">
        <v>107</v>
      </c>
      <c r="E23" s="234">
        <v>3</v>
      </c>
      <c r="F23" s="234">
        <v>0</v>
      </c>
      <c r="G23" s="235">
        <f>E23*F23</f>
        <v>0</v>
      </c>
      <c r="H23" s="213"/>
      <c r="I23" s="205"/>
      <c r="J23" s="205"/>
      <c r="K23" s="205"/>
      <c r="L23" s="205"/>
      <c r="M23" s="205"/>
      <c r="N23" s="205"/>
      <c r="O23" s="229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  <c r="BI23" s="205"/>
      <c r="BJ23" s="205"/>
      <c r="BK23" s="205"/>
      <c r="BL23" s="205"/>
      <c r="BM23" s="205"/>
      <c r="BN23" s="205"/>
      <c r="BO23" s="205"/>
      <c r="BP23" s="205"/>
      <c r="BQ23" s="205"/>
      <c r="BR23" s="205"/>
      <c r="BS23" s="205"/>
      <c r="BT23" s="205"/>
      <c r="BU23" s="205"/>
      <c r="BV23" s="205"/>
      <c r="BW23" s="205"/>
      <c r="BX23" s="205"/>
      <c r="BY23" s="205"/>
      <c r="BZ23" s="205"/>
      <c r="CA23" s="229"/>
      <c r="CB23" s="229"/>
      <c r="CC23" s="205"/>
      <c r="CD23" s="205"/>
      <c r="CE23" s="205"/>
      <c r="CF23" s="205"/>
      <c r="CG23" s="205"/>
      <c r="CH23" s="205"/>
      <c r="CI23" s="205"/>
      <c r="CJ23" s="205"/>
      <c r="CK23" s="205"/>
      <c r="CL23" s="205"/>
      <c r="CM23" s="205"/>
      <c r="CN23" s="205"/>
      <c r="CO23" s="205"/>
      <c r="CP23" s="205"/>
      <c r="CQ23" s="205"/>
      <c r="CR23" s="205"/>
      <c r="CS23" s="205"/>
      <c r="CT23" s="205"/>
      <c r="CU23" s="205"/>
      <c r="CV23" s="205"/>
      <c r="CW23" s="205"/>
      <c r="CX23" s="205"/>
      <c r="CY23" s="205"/>
      <c r="CZ23" s="206"/>
    </row>
    <row r="24" ht="13" customHeight="1">
      <c r="A24" s="230">
        <v>13</v>
      </c>
      <c r="B24" t="s" s="231">
        <v>137</v>
      </c>
      <c r="C24" t="s" s="232">
        <v>138</v>
      </c>
      <c r="D24" t="s" s="233">
        <v>107</v>
      </c>
      <c r="E24" s="234">
        <v>6</v>
      </c>
      <c r="F24" s="234">
        <v>0</v>
      </c>
      <c r="G24" s="235">
        <f>E24*F24</f>
        <v>0</v>
      </c>
      <c r="H24" s="213"/>
      <c r="I24" s="205"/>
      <c r="J24" s="205"/>
      <c r="K24" s="205"/>
      <c r="L24" s="205"/>
      <c r="M24" s="205"/>
      <c r="N24" s="205"/>
      <c r="O24" s="229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5"/>
      <c r="AA24" s="205"/>
      <c r="AB24" s="205"/>
      <c r="AC24" s="205"/>
      <c r="AD24" s="205"/>
      <c r="AE24" s="205"/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5"/>
      <c r="BN24" s="205"/>
      <c r="BO24" s="205"/>
      <c r="BP24" s="205"/>
      <c r="BQ24" s="205"/>
      <c r="BR24" s="205"/>
      <c r="BS24" s="205"/>
      <c r="BT24" s="205"/>
      <c r="BU24" s="205"/>
      <c r="BV24" s="205"/>
      <c r="BW24" s="205"/>
      <c r="BX24" s="205"/>
      <c r="BY24" s="205"/>
      <c r="BZ24" s="205"/>
      <c r="CA24" s="229"/>
      <c r="CB24" s="229"/>
      <c r="CC24" s="205"/>
      <c r="CD24" s="205"/>
      <c r="CE24" s="205"/>
      <c r="CF24" s="205"/>
      <c r="CG24" s="205"/>
      <c r="CH24" s="205"/>
      <c r="CI24" s="205"/>
      <c r="CJ24" s="205"/>
      <c r="CK24" s="205"/>
      <c r="CL24" s="205"/>
      <c r="CM24" s="205"/>
      <c r="CN24" s="205"/>
      <c r="CO24" s="205"/>
      <c r="CP24" s="205"/>
      <c r="CQ24" s="205"/>
      <c r="CR24" s="205"/>
      <c r="CS24" s="205"/>
      <c r="CT24" s="205"/>
      <c r="CU24" s="205"/>
      <c r="CV24" s="205"/>
      <c r="CW24" s="205"/>
      <c r="CX24" s="205"/>
      <c r="CY24" s="205"/>
      <c r="CZ24" s="206"/>
    </row>
    <row r="25" ht="13" customHeight="1">
      <c r="A25" s="230">
        <v>14</v>
      </c>
      <c r="B25" t="s" s="231">
        <v>139</v>
      </c>
      <c r="C25" t="s" s="232">
        <v>140</v>
      </c>
      <c r="D25" t="s" s="233">
        <v>107</v>
      </c>
      <c r="E25" s="234">
        <v>1</v>
      </c>
      <c r="F25" s="234">
        <v>0</v>
      </c>
      <c r="G25" s="235">
        <f>E25*F25</f>
        <v>0</v>
      </c>
      <c r="H25" s="213"/>
      <c r="I25" s="205"/>
      <c r="J25" s="205"/>
      <c r="K25" s="205"/>
      <c r="L25" s="205"/>
      <c r="M25" s="205"/>
      <c r="N25" s="205"/>
      <c r="O25" s="229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5"/>
      <c r="BN25" s="205"/>
      <c r="BO25" s="205"/>
      <c r="BP25" s="205"/>
      <c r="BQ25" s="205"/>
      <c r="BR25" s="205"/>
      <c r="BS25" s="205"/>
      <c r="BT25" s="205"/>
      <c r="BU25" s="205"/>
      <c r="BV25" s="205"/>
      <c r="BW25" s="205"/>
      <c r="BX25" s="205"/>
      <c r="BY25" s="205"/>
      <c r="BZ25" s="205"/>
      <c r="CA25" s="229"/>
      <c r="CB25" s="229"/>
      <c r="CC25" s="205"/>
      <c r="CD25" s="205"/>
      <c r="CE25" s="205"/>
      <c r="CF25" s="205"/>
      <c r="CG25" s="205"/>
      <c r="CH25" s="205"/>
      <c r="CI25" s="205"/>
      <c r="CJ25" s="205"/>
      <c r="CK25" s="205"/>
      <c r="CL25" s="205"/>
      <c r="CM25" s="205"/>
      <c r="CN25" s="205"/>
      <c r="CO25" s="205"/>
      <c r="CP25" s="205"/>
      <c r="CQ25" s="205"/>
      <c r="CR25" s="205"/>
      <c r="CS25" s="205"/>
      <c r="CT25" s="205"/>
      <c r="CU25" s="205"/>
      <c r="CV25" s="205"/>
      <c r="CW25" s="205"/>
      <c r="CX25" s="205"/>
      <c r="CY25" s="205"/>
      <c r="CZ25" s="206"/>
    </row>
    <row r="26" ht="13" customHeight="1">
      <c r="A26" s="230">
        <v>15</v>
      </c>
      <c r="B26" t="s" s="231">
        <v>141</v>
      </c>
      <c r="C26" t="s" s="232">
        <v>142</v>
      </c>
      <c r="D26" t="s" s="233">
        <v>107</v>
      </c>
      <c r="E26" s="234">
        <v>1</v>
      </c>
      <c r="F26" s="234">
        <v>0</v>
      </c>
      <c r="G26" s="235">
        <f>E26*F26</f>
        <v>0</v>
      </c>
      <c r="H26" s="213"/>
      <c r="I26" s="205"/>
      <c r="J26" s="205"/>
      <c r="K26" s="205"/>
      <c r="L26" s="205"/>
      <c r="M26" s="205"/>
      <c r="N26" s="205"/>
      <c r="O26" s="229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5"/>
      <c r="BN26" s="205"/>
      <c r="BO26" s="205"/>
      <c r="BP26" s="205"/>
      <c r="BQ26" s="205"/>
      <c r="BR26" s="205"/>
      <c r="BS26" s="205"/>
      <c r="BT26" s="205"/>
      <c r="BU26" s="205"/>
      <c r="BV26" s="205"/>
      <c r="BW26" s="205"/>
      <c r="BX26" s="205"/>
      <c r="BY26" s="205"/>
      <c r="BZ26" s="205"/>
      <c r="CA26" s="229"/>
      <c r="CB26" s="229"/>
      <c r="CC26" s="205"/>
      <c r="CD26" s="205"/>
      <c r="CE26" s="205"/>
      <c r="CF26" s="205"/>
      <c r="CG26" s="205"/>
      <c r="CH26" s="205"/>
      <c r="CI26" s="205"/>
      <c r="CJ26" s="205"/>
      <c r="CK26" s="205"/>
      <c r="CL26" s="205"/>
      <c r="CM26" s="205"/>
      <c r="CN26" s="205"/>
      <c r="CO26" s="205"/>
      <c r="CP26" s="205"/>
      <c r="CQ26" s="205"/>
      <c r="CR26" s="205"/>
      <c r="CS26" s="205"/>
      <c r="CT26" s="205"/>
      <c r="CU26" s="205"/>
      <c r="CV26" s="205"/>
      <c r="CW26" s="205"/>
      <c r="CX26" s="205"/>
      <c r="CY26" s="205"/>
      <c r="CZ26" s="206"/>
    </row>
    <row r="27" ht="13" customHeight="1">
      <c r="A27" s="230">
        <v>16</v>
      </c>
      <c r="B27" t="s" s="231">
        <v>143</v>
      </c>
      <c r="C27" t="s" s="232">
        <v>144</v>
      </c>
      <c r="D27" t="s" s="233">
        <v>107</v>
      </c>
      <c r="E27" s="234">
        <v>1</v>
      </c>
      <c r="F27" s="234">
        <v>0</v>
      </c>
      <c r="G27" s="235">
        <f>E27*F27</f>
        <v>0</v>
      </c>
      <c r="H27" s="213"/>
      <c r="I27" s="205"/>
      <c r="J27" s="205"/>
      <c r="K27" s="205"/>
      <c r="L27" s="205"/>
      <c r="M27" s="205"/>
      <c r="N27" s="205"/>
      <c r="O27" s="229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05"/>
      <c r="AC27" s="205"/>
      <c r="AD27" s="205"/>
      <c r="AE27" s="205"/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5"/>
      <c r="BN27" s="205"/>
      <c r="BO27" s="205"/>
      <c r="BP27" s="205"/>
      <c r="BQ27" s="205"/>
      <c r="BR27" s="205"/>
      <c r="BS27" s="205"/>
      <c r="BT27" s="205"/>
      <c r="BU27" s="205"/>
      <c r="BV27" s="205"/>
      <c r="BW27" s="205"/>
      <c r="BX27" s="205"/>
      <c r="BY27" s="205"/>
      <c r="BZ27" s="205"/>
      <c r="CA27" s="229"/>
      <c r="CB27" s="229"/>
      <c r="CC27" s="205"/>
      <c r="CD27" s="205"/>
      <c r="CE27" s="205"/>
      <c r="CF27" s="205"/>
      <c r="CG27" s="205"/>
      <c r="CH27" s="205"/>
      <c r="CI27" s="205"/>
      <c r="CJ27" s="205"/>
      <c r="CK27" s="205"/>
      <c r="CL27" s="205"/>
      <c r="CM27" s="205"/>
      <c r="CN27" s="205"/>
      <c r="CO27" s="205"/>
      <c r="CP27" s="205"/>
      <c r="CQ27" s="205"/>
      <c r="CR27" s="205"/>
      <c r="CS27" s="205"/>
      <c r="CT27" s="205"/>
      <c r="CU27" s="205"/>
      <c r="CV27" s="205"/>
      <c r="CW27" s="205"/>
      <c r="CX27" s="205"/>
      <c r="CY27" s="205"/>
      <c r="CZ27" s="206"/>
    </row>
    <row r="28" ht="13" customHeight="1">
      <c r="A28" s="230">
        <v>17</v>
      </c>
      <c r="B28" t="s" s="231">
        <v>145</v>
      </c>
      <c r="C28" t="s" s="232">
        <v>146</v>
      </c>
      <c r="D28" t="s" s="233">
        <v>107</v>
      </c>
      <c r="E28" s="234">
        <v>10</v>
      </c>
      <c r="F28" s="234">
        <v>0</v>
      </c>
      <c r="G28" s="235">
        <f>E28*F28</f>
        <v>0</v>
      </c>
      <c r="H28" s="213"/>
      <c r="I28" s="205"/>
      <c r="J28" s="205"/>
      <c r="K28" s="205"/>
      <c r="L28" s="205"/>
      <c r="M28" s="205"/>
      <c r="N28" s="205"/>
      <c r="O28" s="229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  <c r="BI28" s="205"/>
      <c r="BJ28" s="205"/>
      <c r="BK28" s="205"/>
      <c r="BL28" s="205"/>
      <c r="BM28" s="205"/>
      <c r="BN28" s="205"/>
      <c r="BO28" s="205"/>
      <c r="BP28" s="205"/>
      <c r="BQ28" s="205"/>
      <c r="BR28" s="205"/>
      <c r="BS28" s="205"/>
      <c r="BT28" s="205"/>
      <c r="BU28" s="205"/>
      <c r="BV28" s="205"/>
      <c r="BW28" s="205"/>
      <c r="BX28" s="205"/>
      <c r="BY28" s="205"/>
      <c r="BZ28" s="205"/>
      <c r="CA28" s="229"/>
      <c r="CB28" s="229"/>
      <c r="CC28" s="205"/>
      <c r="CD28" s="205"/>
      <c r="CE28" s="205"/>
      <c r="CF28" s="205"/>
      <c r="CG28" s="205"/>
      <c r="CH28" s="205"/>
      <c r="CI28" s="205"/>
      <c r="CJ28" s="205"/>
      <c r="CK28" s="205"/>
      <c r="CL28" s="205"/>
      <c r="CM28" s="205"/>
      <c r="CN28" s="205"/>
      <c r="CO28" s="205"/>
      <c r="CP28" s="205"/>
      <c r="CQ28" s="205"/>
      <c r="CR28" s="205"/>
      <c r="CS28" s="205"/>
      <c r="CT28" s="205"/>
      <c r="CU28" s="205"/>
      <c r="CV28" s="205"/>
      <c r="CW28" s="205"/>
      <c r="CX28" s="205"/>
      <c r="CY28" s="205"/>
      <c r="CZ28" s="206"/>
    </row>
    <row r="29" ht="12.75" customHeight="1">
      <c r="A29" s="236"/>
      <c r="B29" t="s" s="237">
        <v>116</v>
      </c>
      <c r="C29" t="s" s="238">
        <f>CONCATENATE(B18," ",C18)</f>
        <v>147</v>
      </c>
      <c r="D29" s="239"/>
      <c r="E29" s="240"/>
      <c r="F29" s="241"/>
      <c r="G29" s="242">
        <f>SUM(G18:G28)</f>
        <v>0</v>
      </c>
      <c r="H29" s="213"/>
      <c r="I29" s="205"/>
      <c r="J29" s="205"/>
      <c r="K29" s="205"/>
      <c r="L29" s="205"/>
      <c r="M29" s="205"/>
      <c r="N29" s="205"/>
      <c r="O29" s="229">
        <v>4</v>
      </c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43">
        <f>SUM(BA18:BA28)</f>
        <v>0</v>
      </c>
      <c r="BB29" s="243">
        <f>SUM(BB18:BB28)</f>
        <v>0</v>
      </c>
      <c r="BC29" s="243">
        <f>SUM(BC18:BC28)</f>
        <v>0</v>
      </c>
      <c r="BD29" s="243">
        <f>SUM(BD18:BD28)</f>
        <v>0</v>
      </c>
      <c r="BE29" s="243">
        <f>SUM(BE18:BE28)</f>
        <v>0</v>
      </c>
      <c r="BF29" s="205"/>
      <c r="BG29" s="205"/>
      <c r="BH29" s="205"/>
      <c r="BI29" s="205"/>
      <c r="BJ29" s="205"/>
      <c r="BK29" s="205"/>
      <c r="BL29" s="205"/>
      <c r="BM29" s="205"/>
      <c r="BN29" s="205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6"/>
    </row>
    <row r="30" ht="12.75" customHeight="1">
      <c r="A30" t="s" s="224">
        <v>102</v>
      </c>
      <c r="B30" t="s" s="225">
        <v>148</v>
      </c>
      <c r="C30" t="s" s="226">
        <v>149</v>
      </c>
      <c r="D30" s="227"/>
      <c r="E30" s="221"/>
      <c r="F30" s="221"/>
      <c r="G30" s="228"/>
      <c r="H30" s="213"/>
      <c r="I30" s="205"/>
      <c r="J30" s="205"/>
      <c r="K30" s="205"/>
      <c r="L30" s="205"/>
      <c r="M30" s="205"/>
      <c r="N30" s="205"/>
      <c r="O30" s="229">
        <v>1</v>
      </c>
      <c r="P30" s="205"/>
      <c r="Q30" s="205"/>
      <c r="R30" s="205"/>
      <c r="S30" s="205"/>
      <c r="T30" s="205"/>
      <c r="U30" s="205"/>
      <c r="V30" s="205"/>
      <c r="W30" s="205"/>
      <c r="X30" s="205"/>
      <c r="Y30" s="205"/>
      <c r="Z30" s="205"/>
      <c r="AA30" s="205"/>
      <c r="AB30" s="205"/>
      <c r="AC30" s="205"/>
      <c r="AD30" s="205"/>
      <c r="AE30" s="205"/>
      <c r="AF30" s="205"/>
      <c r="AG30" s="205"/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  <c r="BI30" s="205"/>
      <c r="BJ30" s="205"/>
      <c r="BK30" s="205"/>
      <c r="BL30" s="205"/>
      <c r="BM30" s="205"/>
      <c r="BN30" s="205"/>
      <c r="BO30" s="205"/>
      <c r="BP30" s="205"/>
      <c r="BQ30" s="205"/>
      <c r="BR30" s="205"/>
      <c r="BS30" s="205"/>
      <c r="BT30" s="205"/>
      <c r="BU30" s="205"/>
      <c r="BV30" s="205"/>
      <c r="BW30" s="205"/>
      <c r="BX30" s="205"/>
      <c r="BY30" s="205"/>
      <c r="BZ30" s="205"/>
      <c r="CA30" s="205"/>
      <c r="CB30" s="205"/>
      <c r="CC30" s="205"/>
      <c r="CD30" s="205"/>
      <c r="CE30" s="205"/>
      <c r="CF30" s="205"/>
      <c r="CG30" s="205"/>
      <c r="CH30" s="205"/>
      <c r="CI30" s="205"/>
      <c r="CJ30" s="205"/>
      <c r="CK30" s="205"/>
      <c r="CL30" s="205"/>
      <c r="CM30" s="205"/>
      <c r="CN30" s="205"/>
      <c r="CO30" s="205"/>
      <c r="CP30" s="205"/>
      <c r="CQ30" s="205"/>
      <c r="CR30" s="205"/>
      <c r="CS30" s="205"/>
      <c r="CT30" s="205"/>
      <c r="CU30" s="205"/>
      <c r="CV30" s="205"/>
      <c r="CW30" s="205"/>
      <c r="CX30" s="205"/>
      <c r="CY30" s="205"/>
      <c r="CZ30" s="206"/>
    </row>
    <row r="31" ht="12.75" customHeight="1">
      <c r="A31" s="230">
        <v>18</v>
      </c>
      <c r="B31" t="s" s="231">
        <v>150</v>
      </c>
      <c r="C31" t="s" s="232">
        <v>151</v>
      </c>
      <c r="D31" t="s" s="233">
        <v>107</v>
      </c>
      <c r="E31" s="234">
        <v>1</v>
      </c>
      <c r="F31" s="234">
        <v>0</v>
      </c>
      <c r="G31" s="235">
        <f>E31*F31</f>
        <v>0</v>
      </c>
      <c r="H31" s="244"/>
      <c r="I31" s="245"/>
      <c r="J31" s="245"/>
      <c r="K31" s="245"/>
      <c r="L31" s="245"/>
      <c r="M31" s="245"/>
      <c r="N31" s="245"/>
      <c r="O31" s="246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  <c r="AF31" s="245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245"/>
      <c r="AU31" s="245"/>
      <c r="AV31" s="245"/>
      <c r="AW31" s="245"/>
      <c r="AX31" s="245"/>
      <c r="AY31" s="245"/>
      <c r="AZ31" s="245"/>
      <c r="BA31" s="245"/>
      <c r="BB31" s="245"/>
      <c r="BC31" s="245"/>
      <c r="BD31" s="245"/>
      <c r="BE31" s="245"/>
      <c r="BF31" s="245"/>
      <c r="BG31" s="245"/>
      <c r="BH31" s="245"/>
      <c r="BI31" s="245"/>
      <c r="BJ31" s="245"/>
      <c r="BK31" s="245"/>
      <c r="BL31" s="245"/>
      <c r="BM31" s="245"/>
      <c r="BN31" s="245"/>
      <c r="BO31" s="245"/>
      <c r="BP31" s="245"/>
      <c r="BQ31" s="245"/>
      <c r="BR31" s="245"/>
      <c r="BS31" s="245"/>
      <c r="BT31" s="245"/>
      <c r="BU31" s="245"/>
      <c r="BV31" s="245"/>
      <c r="BW31" s="245"/>
      <c r="BX31" s="245"/>
      <c r="BY31" s="245"/>
      <c r="BZ31" s="245"/>
      <c r="CA31" s="246"/>
      <c r="CB31" s="246"/>
      <c r="CC31" s="245"/>
      <c r="CD31" s="245"/>
      <c r="CE31" s="245"/>
      <c r="CF31" s="245"/>
      <c r="CG31" s="245"/>
      <c r="CH31" s="245"/>
      <c r="CI31" s="245"/>
      <c r="CJ31" s="245"/>
      <c r="CK31" s="245"/>
      <c r="CL31" s="245"/>
      <c r="CM31" s="245"/>
      <c r="CN31" s="245"/>
      <c r="CO31" s="245"/>
      <c r="CP31" s="245"/>
      <c r="CQ31" s="245"/>
      <c r="CR31" s="245"/>
      <c r="CS31" s="245"/>
      <c r="CT31" s="245"/>
      <c r="CU31" s="245"/>
      <c r="CV31" s="245"/>
      <c r="CW31" s="245"/>
      <c r="CX31" s="245"/>
      <c r="CY31" s="245"/>
      <c r="CZ31" s="247"/>
    </row>
    <row r="32" ht="12.75" customHeight="1">
      <c r="A32" s="236"/>
      <c r="B32" t="s" s="237">
        <v>116</v>
      </c>
      <c r="C32" t="s" s="238">
        <f>CONCATENATE(B30," ",C30)</f>
        <v>152</v>
      </c>
      <c r="D32" s="239"/>
      <c r="E32" s="240"/>
      <c r="F32" s="241"/>
      <c r="G32" s="242">
        <f>SUM(G30:G31)</f>
        <v>0</v>
      </c>
      <c r="H32" s="213"/>
      <c r="I32" s="205"/>
      <c r="J32" s="205"/>
      <c r="K32" s="205"/>
      <c r="L32" s="205"/>
      <c r="M32" s="205"/>
      <c r="N32" s="205"/>
      <c r="O32" s="229">
        <v>4</v>
      </c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43">
        <f>SUM(BA30:BA31)</f>
        <v>0</v>
      </c>
      <c r="BB32" s="243">
        <f>SUM(BB30:BB31)</f>
        <v>0</v>
      </c>
      <c r="BC32" s="243">
        <f>SUM(BC30:BC31)</f>
        <v>0</v>
      </c>
      <c r="BD32" s="243">
        <f>SUM(BD30:BD31)</f>
        <v>0</v>
      </c>
      <c r="BE32" s="243">
        <f>SUM(BE30:BE31)</f>
        <v>0</v>
      </c>
      <c r="BF32" s="205"/>
      <c r="BG32" s="205"/>
      <c r="BH32" s="205"/>
      <c r="BI32" s="205"/>
      <c r="BJ32" s="205"/>
      <c r="BK32" s="205"/>
      <c r="BL32" s="205"/>
      <c r="BM32" s="205"/>
      <c r="BN32" s="205"/>
      <c r="BO32" s="205"/>
      <c r="BP32" s="205"/>
      <c r="BQ32" s="205"/>
      <c r="BR32" s="205"/>
      <c r="BS32" s="205"/>
      <c r="BT32" s="205"/>
      <c r="BU32" s="205"/>
      <c r="BV32" s="205"/>
      <c r="BW32" s="205"/>
      <c r="BX32" s="205"/>
      <c r="BY32" s="205"/>
      <c r="BZ32" s="205"/>
      <c r="CA32" s="205"/>
      <c r="CB32" s="205"/>
      <c r="CC32" s="205"/>
      <c r="CD32" s="205"/>
      <c r="CE32" s="205"/>
      <c r="CF32" s="205"/>
      <c r="CG32" s="205"/>
      <c r="CH32" s="205"/>
      <c r="CI32" s="205"/>
      <c r="CJ32" s="205"/>
      <c r="CK32" s="205"/>
      <c r="CL32" s="205"/>
      <c r="CM32" s="205"/>
      <c r="CN32" s="205"/>
      <c r="CO32" s="205"/>
      <c r="CP32" s="205"/>
      <c r="CQ32" s="205"/>
      <c r="CR32" s="205"/>
      <c r="CS32" s="205"/>
      <c r="CT32" s="205"/>
      <c r="CU32" s="205"/>
      <c r="CV32" s="205"/>
      <c r="CW32" s="205"/>
      <c r="CX32" s="205"/>
      <c r="CY32" s="205"/>
      <c r="CZ32" s="206"/>
    </row>
    <row r="33" ht="12.75" customHeight="1">
      <c r="A33" s="248"/>
      <c r="B33" s="249"/>
      <c r="C33" s="249"/>
      <c r="D33" s="249"/>
      <c r="E33" s="249"/>
      <c r="F33" s="249"/>
      <c r="G33" s="249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5"/>
      <c r="BN33" s="205"/>
      <c r="BO33" s="205"/>
      <c r="BP33" s="205"/>
      <c r="BQ33" s="205"/>
      <c r="BR33" s="205"/>
      <c r="BS33" s="205"/>
      <c r="BT33" s="205"/>
      <c r="BU33" s="205"/>
      <c r="BV33" s="205"/>
      <c r="BW33" s="205"/>
      <c r="BX33" s="205"/>
      <c r="BY33" s="205"/>
      <c r="BZ33" s="205"/>
      <c r="CA33" s="205"/>
      <c r="CB33" s="205"/>
      <c r="CC33" s="205"/>
      <c r="CD33" s="205"/>
      <c r="CE33" s="205"/>
      <c r="CF33" s="205"/>
      <c r="CG33" s="205"/>
      <c r="CH33" s="205"/>
      <c r="CI33" s="205"/>
      <c r="CJ33" s="205"/>
      <c r="CK33" s="205"/>
      <c r="CL33" s="205"/>
      <c r="CM33" s="205"/>
      <c r="CN33" s="205"/>
      <c r="CO33" s="205"/>
      <c r="CP33" s="205"/>
      <c r="CQ33" s="205"/>
      <c r="CR33" s="205"/>
      <c r="CS33" s="205"/>
      <c r="CT33" s="205"/>
      <c r="CU33" s="205"/>
      <c r="CV33" s="205"/>
      <c r="CW33" s="205"/>
      <c r="CX33" s="205"/>
      <c r="CY33" s="205"/>
      <c r="CZ33" s="206"/>
    </row>
    <row r="34" ht="12.75" customHeight="1">
      <c r="A34" s="250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5"/>
      <c r="BN34" s="205"/>
      <c r="BO34" s="205"/>
      <c r="BP34" s="205"/>
      <c r="BQ34" s="205"/>
      <c r="BR34" s="205"/>
      <c r="BS34" s="205"/>
      <c r="BT34" s="205"/>
      <c r="BU34" s="205"/>
      <c r="BV34" s="205"/>
      <c r="BW34" s="205"/>
      <c r="BX34" s="205"/>
      <c r="BY34" s="205"/>
      <c r="BZ34" s="205"/>
      <c r="CA34" s="205"/>
      <c r="CB34" s="205"/>
      <c r="CC34" s="205"/>
      <c r="CD34" s="205"/>
      <c r="CE34" s="205"/>
      <c r="CF34" s="205"/>
      <c r="CG34" s="205"/>
      <c r="CH34" s="205"/>
      <c r="CI34" s="205"/>
      <c r="CJ34" s="205"/>
      <c r="CK34" s="205"/>
      <c r="CL34" s="205"/>
      <c r="CM34" s="205"/>
      <c r="CN34" s="205"/>
      <c r="CO34" s="205"/>
      <c r="CP34" s="205"/>
      <c r="CQ34" s="205"/>
      <c r="CR34" s="205"/>
      <c r="CS34" s="205"/>
      <c r="CT34" s="205"/>
      <c r="CU34" s="205"/>
      <c r="CV34" s="205"/>
      <c r="CW34" s="205"/>
      <c r="CX34" s="205"/>
      <c r="CY34" s="205"/>
      <c r="CZ34" s="206"/>
    </row>
    <row r="35" ht="12.75" customHeight="1">
      <c r="A35" s="250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5"/>
      <c r="BQ35" s="205"/>
      <c r="BR35" s="205"/>
      <c r="BS35" s="205"/>
      <c r="BT35" s="205"/>
      <c r="BU35" s="205"/>
      <c r="BV35" s="205"/>
      <c r="BW35" s="205"/>
      <c r="BX35" s="205"/>
      <c r="BY35" s="205"/>
      <c r="BZ35" s="205"/>
      <c r="CA35" s="205"/>
      <c r="CB35" s="205"/>
      <c r="CC35" s="205"/>
      <c r="CD35" s="205"/>
      <c r="CE35" s="205"/>
      <c r="CF35" s="205"/>
      <c r="CG35" s="205"/>
      <c r="CH35" s="205"/>
      <c r="CI35" s="205"/>
      <c r="CJ35" s="205"/>
      <c r="CK35" s="205"/>
      <c r="CL35" s="205"/>
      <c r="CM35" s="205"/>
      <c r="CN35" s="205"/>
      <c r="CO35" s="205"/>
      <c r="CP35" s="205"/>
      <c r="CQ35" s="205"/>
      <c r="CR35" s="205"/>
      <c r="CS35" s="205"/>
      <c r="CT35" s="205"/>
      <c r="CU35" s="205"/>
      <c r="CV35" s="205"/>
      <c r="CW35" s="205"/>
      <c r="CX35" s="205"/>
      <c r="CY35" s="205"/>
      <c r="CZ35" s="206"/>
    </row>
    <row r="36" ht="12.75" customHeight="1">
      <c r="A36" s="250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5"/>
      <c r="BN36" s="205"/>
      <c r="BO36" s="205"/>
      <c r="BP36" s="205"/>
      <c r="BQ36" s="205"/>
      <c r="BR36" s="205"/>
      <c r="BS36" s="205"/>
      <c r="BT36" s="205"/>
      <c r="BU36" s="205"/>
      <c r="BV36" s="205"/>
      <c r="BW36" s="205"/>
      <c r="BX36" s="205"/>
      <c r="BY36" s="205"/>
      <c r="BZ36" s="205"/>
      <c r="CA36" s="205"/>
      <c r="CB36" s="205"/>
      <c r="CC36" s="205"/>
      <c r="CD36" s="205"/>
      <c r="CE36" s="205"/>
      <c r="CF36" s="205"/>
      <c r="CG36" s="205"/>
      <c r="CH36" s="205"/>
      <c r="CI36" s="205"/>
      <c r="CJ36" s="205"/>
      <c r="CK36" s="205"/>
      <c r="CL36" s="205"/>
      <c r="CM36" s="205"/>
      <c r="CN36" s="205"/>
      <c r="CO36" s="205"/>
      <c r="CP36" s="205"/>
      <c r="CQ36" s="205"/>
      <c r="CR36" s="205"/>
      <c r="CS36" s="205"/>
      <c r="CT36" s="205"/>
      <c r="CU36" s="205"/>
      <c r="CV36" s="205"/>
      <c r="CW36" s="205"/>
      <c r="CX36" s="205"/>
      <c r="CY36" s="205"/>
      <c r="CZ36" s="206"/>
    </row>
    <row r="37" ht="12.75" customHeight="1">
      <c r="A37" s="250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5"/>
      <c r="BN37" s="205"/>
      <c r="BO37" s="205"/>
      <c r="BP37" s="205"/>
      <c r="BQ37" s="205"/>
      <c r="BR37" s="205"/>
      <c r="BS37" s="205"/>
      <c r="BT37" s="205"/>
      <c r="BU37" s="205"/>
      <c r="BV37" s="205"/>
      <c r="BW37" s="205"/>
      <c r="BX37" s="205"/>
      <c r="BY37" s="205"/>
      <c r="BZ37" s="205"/>
      <c r="CA37" s="205"/>
      <c r="CB37" s="205"/>
      <c r="CC37" s="205"/>
      <c r="CD37" s="205"/>
      <c r="CE37" s="205"/>
      <c r="CF37" s="205"/>
      <c r="CG37" s="205"/>
      <c r="CH37" s="205"/>
      <c r="CI37" s="205"/>
      <c r="CJ37" s="205"/>
      <c r="CK37" s="205"/>
      <c r="CL37" s="205"/>
      <c r="CM37" s="205"/>
      <c r="CN37" s="205"/>
      <c r="CO37" s="205"/>
      <c r="CP37" s="205"/>
      <c r="CQ37" s="205"/>
      <c r="CR37" s="205"/>
      <c r="CS37" s="205"/>
      <c r="CT37" s="205"/>
      <c r="CU37" s="205"/>
      <c r="CV37" s="205"/>
      <c r="CW37" s="205"/>
      <c r="CX37" s="205"/>
      <c r="CY37" s="205"/>
      <c r="CZ37" s="206"/>
    </row>
    <row r="38" ht="12.75" customHeight="1">
      <c r="A38" s="250"/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5"/>
      <c r="BQ38" s="205"/>
      <c r="BR38" s="205"/>
      <c r="BS38" s="205"/>
      <c r="BT38" s="205"/>
      <c r="BU38" s="205"/>
      <c r="BV38" s="205"/>
      <c r="BW38" s="205"/>
      <c r="BX38" s="205"/>
      <c r="BY38" s="205"/>
      <c r="BZ38" s="205"/>
      <c r="CA38" s="205"/>
      <c r="CB38" s="205"/>
      <c r="CC38" s="205"/>
      <c r="CD38" s="205"/>
      <c r="CE38" s="205"/>
      <c r="CF38" s="205"/>
      <c r="CG38" s="205"/>
      <c r="CH38" s="205"/>
      <c r="CI38" s="205"/>
      <c r="CJ38" s="205"/>
      <c r="CK38" s="205"/>
      <c r="CL38" s="205"/>
      <c r="CM38" s="205"/>
      <c r="CN38" s="205"/>
      <c r="CO38" s="205"/>
      <c r="CP38" s="205"/>
      <c r="CQ38" s="205"/>
      <c r="CR38" s="205"/>
      <c r="CS38" s="205"/>
      <c r="CT38" s="205"/>
      <c r="CU38" s="205"/>
      <c r="CV38" s="205"/>
      <c r="CW38" s="205"/>
      <c r="CX38" s="205"/>
      <c r="CY38" s="205"/>
      <c r="CZ38" s="206"/>
    </row>
    <row r="39" ht="12.75" customHeight="1">
      <c r="A39" s="250"/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5"/>
      <c r="BQ39" s="205"/>
      <c r="BR39" s="205"/>
      <c r="BS39" s="205"/>
      <c r="BT39" s="205"/>
      <c r="BU39" s="205"/>
      <c r="BV39" s="205"/>
      <c r="BW39" s="205"/>
      <c r="BX39" s="205"/>
      <c r="BY39" s="205"/>
      <c r="BZ39" s="205"/>
      <c r="CA39" s="205"/>
      <c r="CB39" s="205"/>
      <c r="CC39" s="205"/>
      <c r="CD39" s="205"/>
      <c r="CE39" s="205"/>
      <c r="CF39" s="205"/>
      <c r="CG39" s="205"/>
      <c r="CH39" s="205"/>
      <c r="CI39" s="205"/>
      <c r="CJ39" s="205"/>
      <c r="CK39" s="205"/>
      <c r="CL39" s="205"/>
      <c r="CM39" s="205"/>
      <c r="CN39" s="205"/>
      <c r="CO39" s="205"/>
      <c r="CP39" s="205"/>
      <c r="CQ39" s="205"/>
      <c r="CR39" s="205"/>
      <c r="CS39" s="205"/>
      <c r="CT39" s="205"/>
      <c r="CU39" s="205"/>
      <c r="CV39" s="205"/>
      <c r="CW39" s="205"/>
      <c r="CX39" s="205"/>
      <c r="CY39" s="205"/>
      <c r="CZ39" s="206"/>
    </row>
    <row r="40" ht="12.75" customHeight="1">
      <c r="A40" s="250"/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  <c r="BI40" s="205"/>
      <c r="BJ40" s="205"/>
      <c r="BK40" s="205"/>
      <c r="BL40" s="205"/>
      <c r="BM40" s="205"/>
      <c r="BN40" s="205"/>
      <c r="BO40" s="205"/>
      <c r="BP40" s="205"/>
      <c r="BQ40" s="205"/>
      <c r="BR40" s="205"/>
      <c r="BS40" s="205"/>
      <c r="BT40" s="205"/>
      <c r="BU40" s="205"/>
      <c r="BV40" s="205"/>
      <c r="BW40" s="205"/>
      <c r="BX40" s="205"/>
      <c r="BY40" s="205"/>
      <c r="BZ40" s="205"/>
      <c r="CA40" s="205"/>
      <c r="CB40" s="205"/>
      <c r="CC40" s="205"/>
      <c r="CD40" s="205"/>
      <c r="CE40" s="205"/>
      <c r="CF40" s="205"/>
      <c r="CG40" s="205"/>
      <c r="CH40" s="205"/>
      <c r="CI40" s="205"/>
      <c r="CJ40" s="205"/>
      <c r="CK40" s="205"/>
      <c r="CL40" s="205"/>
      <c r="CM40" s="205"/>
      <c r="CN40" s="205"/>
      <c r="CO40" s="205"/>
      <c r="CP40" s="205"/>
      <c r="CQ40" s="205"/>
      <c r="CR40" s="205"/>
      <c r="CS40" s="205"/>
      <c r="CT40" s="205"/>
      <c r="CU40" s="205"/>
      <c r="CV40" s="205"/>
      <c r="CW40" s="205"/>
      <c r="CX40" s="205"/>
      <c r="CY40" s="205"/>
      <c r="CZ40" s="206"/>
    </row>
    <row r="41" ht="12.75" customHeight="1">
      <c r="A41" s="250"/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  <c r="BI41" s="205"/>
      <c r="BJ41" s="205"/>
      <c r="BK41" s="205"/>
      <c r="BL41" s="205"/>
      <c r="BM41" s="205"/>
      <c r="BN41" s="205"/>
      <c r="BO41" s="205"/>
      <c r="BP41" s="205"/>
      <c r="BQ41" s="205"/>
      <c r="BR41" s="205"/>
      <c r="BS41" s="205"/>
      <c r="BT41" s="205"/>
      <c r="BU41" s="205"/>
      <c r="BV41" s="205"/>
      <c r="BW41" s="205"/>
      <c r="BX41" s="205"/>
      <c r="BY41" s="205"/>
      <c r="BZ41" s="205"/>
      <c r="CA41" s="205"/>
      <c r="CB41" s="205"/>
      <c r="CC41" s="205"/>
      <c r="CD41" s="205"/>
      <c r="CE41" s="205"/>
      <c r="CF41" s="205"/>
      <c r="CG41" s="205"/>
      <c r="CH41" s="205"/>
      <c r="CI41" s="205"/>
      <c r="CJ41" s="205"/>
      <c r="CK41" s="205"/>
      <c r="CL41" s="205"/>
      <c r="CM41" s="205"/>
      <c r="CN41" s="205"/>
      <c r="CO41" s="205"/>
      <c r="CP41" s="205"/>
      <c r="CQ41" s="205"/>
      <c r="CR41" s="205"/>
      <c r="CS41" s="205"/>
      <c r="CT41" s="205"/>
      <c r="CU41" s="205"/>
      <c r="CV41" s="205"/>
      <c r="CW41" s="205"/>
      <c r="CX41" s="205"/>
      <c r="CY41" s="205"/>
      <c r="CZ41" s="206"/>
    </row>
    <row r="42" ht="12.75" customHeight="1">
      <c r="A42" s="251"/>
      <c r="B42" s="252"/>
      <c r="C42" s="252"/>
      <c r="D42" s="252"/>
      <c r="E42" s="252"/>
      <c r="F42" s="252"/>
      <c r="G42" s="252"/>
      <c r="H42" s="252"/>
      <c r="I42" s="252"/>
      <c r="J42" s="252"/>
      <c r="K42" s="252"/>
      <c r="L42" s="252"/>
      <c r="M42" s="252"/>
      <c r="N42" s="252"/>
      <c r="O42" s="252"/>
      <c r="P42" s="252"/>
      <c r="Q42" s="252"/>
      <c r="R42" s="252"/>
      <c r="S42" s="252"/>
      <c r="T42" s="252"/>
      <c r="U42" s="252"/>
      <c r="V42" s="252"/>
      <c r="W42" s="252"/>
      <c r="X42" s="252"/>
      <c r="Y42" s="252"/>
      <c r="Z42" s="252"/>
      <c r="AA42" s="252"/>
      <c r="AB42" s="252"/>
      <c r="AC42" s="252"/>
      <c r="AD42" s="252"/>
      <c r="AE42" s="252"/>
      <c r="AF42" s="252"/>
      <c r="AG42" s="252"/>
      <c r="AH42" s="252"/>
      <c r="AI42" s="252"/>
      <c r="AJ42" s="252"/>
      <c r="AK42" s="252"/>
      <c r="AL42" s="252"/>
      <c r="AM42" s="252"/>
      <c r="AN42" s="252"/>
      <c r="AO42" s="252"/>
      <c r="AP42" s="252"/>
      <c r="AQ42" s="252"/>
      <c r="AR42" s="252"/>
      <c r="AS42" s="252"/>
      <c r="AT42" s="252"/>
      <c r="AU42" s="252"/>
      <c r="AV42" s="252"/>
      <c r="AW42" s="252"/>
      <c r="AX42" s="252"/>
      <c r="AY42" s="252"/>
      <c r="AZ42" s="252"/>
      <c r="BA42" s="252"/>
      <c r="BB42" s="252"/>
      <c r="BC42" s="252"/>
      <c r="BD42" s="252"/>
      <c r="BE42" s="252"/>
      <c r="BF42" s="252"/>
      <c r="BG42" s="252"/>
      <c r="BH42" s="252"/>
      <c r="BI42" s="252"/>
      <c r="BJ42" s="252"/>
      <c r="BK42" s="252"/>
      <c r="BL42" s="252"/>
      <c r="BM42" s="252"/>
      <c r="BN42" s="252"/>
      <c r="BO42" s="252"/>
      <c r="BP42" s="252"/>
      <c r="BQ42" s="252"/>
      <c r="BR42" s="252"/>
      <c r="BS42" s="252"/>
      <c r="BT42" s="252"/>
      <c r="BU42" s="252"/>
      <c r="BV42" s="252"/>
      <c r="BW42" s="252"/>
      <c r="BX42" s="252"/>
      <c r="BY42" s="252"/>
      <c r="BZ42" s="252"/>
      <c r="CA42" s="252"/>
      <c r="CB42" s="252"/>
      <c r="CC42" s="252"/>
      <c r="CD42" s="252"/>
      <c r="CE42" s="252"/>
      <c r="CF42" s="252"/>
      <c r="CG42" s="252"/>
      <c r="CH42" s="252"/>
      <c r="CI42" s="252"/>
      <c r="CJ42" s="252"/>
      <c r="CK42" s="252"/>
      <c r="CL42" s="252"/>
      <c r="CM42" s="252"/>
      <c r="CN42" s="252"/>
      <c r="CO42" s="252"/>
      <c r="CP42" s="252"/>
      <c r="CQ42" s="252"/>
      <c r="CR42" s="252"/>
      <c r="CS42" s="252"/>
      <c r="CT42" s="252"/>
      <c r="CU42" s="252"/>
      <c r="CV42" s="252"/>
      <c r="CW42" s="252"/>
      <c r="CX42" s="252"/>
      <c r="CY42" s="252"/>
      <c r="CZ42" s="253"/>
    </row>
  </sheetData>
  <mergeCells count="4">
    <mergeCell ref="A1:G1"/>
    <mergeCell ref="E4:G4"/>
    <mergeCell ref="A3:B3"/>
    <mergeCell ref="A4:B4"/>
  </mergeCells>
  <pageMargins left="0.590551" right="0.393701" top="0.590551" bottom="0.984252" header="0.19685" footer="0.511811"/>
  <pageSetup firstPageNumber="1" fitToHeight="1" fitToWidth="1" scale="74" useFirstPageNumber="0" orientation="portrait" pageOrder="downThenOver"/>
  <headerFooter>
    <oddFooter>&amp;L&amp;"Lucida Grande,Regular"&amp;9&amp;K000000Zpracováno programem &amp;10BUILDpower,  © RTS, a.s.&amp;"Helvetica Neue,Regular"&amp;11
&amp;"Arial,Regular"&amp;10Strana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